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U:\SCON\Contractacio\DIR. PROG.AVA.CON\PORTAL DE TRANSPARENCIA\PORTAL TRANSPARÈNCIA 2022\ANUAL 2022\INFOPARTICIPA\"/>
    </mc:Choice>
  </mc:AlternateContent>
  <xr:revisionPtr revIDLastSave="0" documentId="13_ncr:1_{7ECA259F-E5F9-482E-A8B8-3750422D5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 ÀREES" sheetId="1" r:id="rId1"/>
    <sheet name="PER TIP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B10" i="2"/>
  <c r="C9" i="2"/>
  <c r="B9" i="2"/>
  <c r="C8" i="2"/>
  <c r="B8" i="2"/>
  <c r="C7" i="2"/>
  <c r="B7" i="2"/>
  <c r="C11" i="2" l="1"/>
  <c r="E6" i="2" s="1"/>
  <c r="B11" i="2"/>
  <c r="D6" i="2" s="1"/>
  <c r="D10" i="2" l="1"/>
  <c r="C15" i="1"/>
  <c r="B15" i="1"/>
  <c r="D11" i="1" s="1"/>
  <c r="E10" i="1" l="1"/>
  <c r="E11" i="1"/>
  <c r="E12" i="1"/>
  <c r="D15" i="1"/>
  <c r="D7" i="1"/>
  <c r="E9" i="2"/>
  <c r="D8" i="2"/>
  <c r="D7" i="2"/>
  <c r="D9" i="2"/>
  <c r="D10" i="1"/>
  <c r="D9" i="1"/>
  <c r="D12" i="1"/>
  <c r="D14" i="1"/>
  <c r="D13" i="1"/>
  <c r="D8" i="1"/>
  <c r="E13" i="1"/>
  <c r="E6" i="1"/>
  <c r="E8" i="1"/>
  <c r="E15" i="1"/>
  <c r="E7" i="1"/>
  <c r="E14" i="1"/>
  <c r="D6" i="1"/>
  <c r="E9" i="1"/>
  <c r="E11" i="2" l="1"/>
  <c r="E10" i="2"/>
  <c r="E7" i="2"/>
  <c r="D11" i="2"/>
  <c r="E8" i="2"/>
</calcChain>
</file>

<file path=xl/sharedStrings.xml><?xml version="1.0" encoding="utf-8"?>
<sst xmlns="http://schemas.openxmlformats.org/spreadsheetml/2006/main" count="38" uniqueCount="35">
  <si>
    <t>ÀREA PROMOTORA</t>
  </si>
  <si>
    <t>IMPORT (SENSE IVA)</t>
  </si>
  <si>
    <t>ÀREA DE PRESIDÈNCIA</t>
  </si>
  <si>
    <t>ÀREA DE RRHH, HISENDA I SERVEIS INTERNS</t>
  </si>
  <si>
    <t>ÀREA DE CULTURA</t>
  </si>
  <si>
    <t>ÀREA D'INFRAESTRUCTURES I ESPAIS NATURALS</t>
  </si>
  <si>
    <t>ÀREA D'IGUALTAT I SOSTENIBILITAT SOCIAL</t>
  </si>
  <si>
    <t>ÀREA D'INNOVACIÓ, GOVERNS LOCALS I COHESIÓ TERRITORIAL</t>
  </si>
  <si>
    <t>ÀREA D'EDUCACIÓ, ESPORTS I JOVENTUT</t>
  </si>
  <si>
    <t>ÀREA D'ACCIÓ CLIMÀTICA</t>
  </si>
  <si>
    <t>TOTAL ÀREES</t>
  </si>
  <si>
    <t>ÀREA DE DESENVOLUPAMENT ECONÒMIC, TURISME I COMERÇ</t>
  </si>
  <si>
    <t>PRESIDÈNCIA</t>
  </si>
  <si>
    <t>RRHH, HISENDA I SERVEIS INTERNS</t>
  </si>
  <si>
    <t>DESENV. ECO., TURISME I COMERÇ</t>
  </si>
  <si>
    <t>CULTURA</t>
  </si>
  <si>
    <t>INFRAESTRUCTURES I ESPAIS NATURALS</t>
  </si>
  <si>
    <t>IGUALTAT I SOSTENIBILITAT SOCIAL</t>
  </si>
  <si>
    <t>EDUCACIÓ, ESPORTS I JOVENTUT</t>
  </si>
  <si>
    <t>ACCIÓ CLIMÀTICA</t>
  </si>
  <si>
    <t>% (IMPORTS)</t>
  </si>
  <si>
    <t>% (NUM.EXP)</t>
  </si>
  <si>
    <t>INNOV., GOV. LOCALS I COHESIÓ TERRIT.</t>
  </si>
  <si>
    <t>NOMBRE ADJUDICACIONS</t>
  </si>
  <si>
    <t>CONTRACTACIÓ MAJOR I MENOR DE LA DIPUTACIÓ DE BARCELONA. PER ÀREES</t>
  </si>
  <si>
    <t>CONTRACTACIÓ MAJOR I MENOR DE LA DIPUTACIÓ DE BARCELONA. PER TIPUS DE CONTRACTE</t>
  </si>
  <si>
    <t>TIPUS DE CONTRACTE</t>
  </si>
  <si>
    <t>% (NUM.ADJ.)</t>
  </si>
  <si>
    <t>OBRES</t>
  </si>
  <si>
    <t>SERVEIS</t>
  </si>
  <si>
    <t>SUBMINISTRAMENTS</t>
  </si>
  <si>
    <t xml:space="preserve">TOTAL </t>
  </si>
  <si>
    <t xml:space="preserve">                                     </t>
  </si>
  <si>
    <t>CONCESIÓ DE SERVEIS</t>
  </si>
  <si>
    <t>PRIVATS/PATRIMONIALS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</si>
</sst>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3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44" fontId="3" fillId="3" borderId="1" xfId="1" applyFont="1" applyFill="1" applyBorder="1"/>
    <xf numFmtId="0" fontId="0" fillId="0" borderId="0" xfId="0" applyBorder="1"/>
    <xf numFmtId="9" fontId="0" fillId="0" borderId="1" xfId="2" applyFont="1" applyBorder="1" applyAlignment="1">
      <alignment horizontal="center"/>
    </xf>
    <xf numFmtId="9" fontId="3" fillId="3" borderId="1" xfId="2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2" applyNumberFormat="1" applyFont="1" applyBorder="1" applyAlignment="1">
      <alignment horizontal="center"/>
    </xf>
    <xf numFmtId="9" fontId="3" fillId="3" borderId="1" xfId="2" applyNumberFormat="1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ercentatge" xfId="2" builtinId="5"/>
  </cellStyles>
  <dxfs count="0"/>
  <tableStyles count="0" defaultTableStyle="TableStyleMedium2" defaultPivotStyle="PivotStyleLight16"/>
  <colors>
    <mruColors>
      <color rgb="FF0000FF"/>
      <color rgb="FF33CCFF"/>
      <color rgb="FF00FF00"/>
      <color rgb="FFE41A9C"/>
      <color rgb="FF23C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00FF"/>
                </a:solidFill>
              </a:rPr>
              <a:t>IMPORTS D'ADUDICACIÓ PER ÀREES (M€)</a:t>
            </a:r>
          </a:p>
          <a:p>
            <a:pPr>
              <a:defRPr/>
            </a:pPr>
            <a:r>
              <a:rPr lang="en-US" b="1">
                <a:solidFill>
                  <a:srgbClr val="0000FF"/>
                </a:solidFill>
              </a:rPr>
              <a:t>2022</a:t>
            </a:r>
          </a:p>
        </c:rich>
      </c:tx>
      <c:layout>
        <c:manualLayout>
          <c:xMode val="edge"/>
          <c:yMode val="edge"/>
          <c:x val="0.35078559342518739"/>
          <c:y val="1.31882624464226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ÀREES'!$A$99:$A$107</c:f>
              <c:strCache>
                <c:ptCount val="9"/>
                <c:pt idx="0">
                  <c:v>PRESIDÈNCIA</c:v>
                </c:pt>
                <c:pt idx="1">
                  <c:v>RRHH, HISENDA I SERVEIS INTERNS</c:v>
                </c:pt>
                <c:pt idx="2">
                  <c:v>DESENV. ECO., TURISME I COMERÇ</c:v>
                </c:pt>
                <c:pt idx="3">
                  <c:v>CULTURA</c:v>
                </c:pt>
                <c:pt idx="4">
                  <c:v>INFRAESTRUCTURES I ESPAIS NATURALS</c:v>
                </c:pt>
                <c:pt idx="5">
                  <c:v>IGUALTAT I SOSTENIBILITAT SOCIAL</c:v>
                </c:pt>
                <c:pt idx="6">
                  <c:v>INNOV., GOV. LOCALS I COHESIÓ TERRIT.</c:v>
                </c:pt>
                <c:pt idx="7">
                  <c:v>EDUCACIÓ, ESPORTS I JOVENTUT</c:v>
                </c:pt>
                <c:pt idx="8">
                  <c:v>ACCIÓ CLIMÀTICA</c:v>
                </c:pt>
              </c:strCache>
            </c:strRef>
          </c:cat>
          <c:val>
            <c:numRef>
              <c:f>'PER ÀREES'!$C$6:$C$14</c:f>
              <c:numCache>
                <c:formatCode>_("€"* #,##0.00_);_("€"* \(#,##0.00\);_("€"* "-"??_);_(@_)</c:formatCode>
                <c:ptCount val="9"/>
                <c:pt idx="0">
                  <c:v>14222096.15</c:v>
                </c:pt>
                <c:pt idx="1">
                  <c:v>16461568.289999999</c:v>
                </c:pt>
                <c:pt idx="2">
                  <c:v>1630641.37</c:v>
                </c:pt>
                <c:pt idx="3">
                  <c:v>8649707.0199999996</c:v>
                </c:pt>
                <c:pt idx="4">
                  <c:v>43958119.530000001</c:v>
                </c:pt>
                <c:pt idx="5">
                  <c:v>6753536.7699999996</c:v>
                </c:pt>
                <c:pt idx="6">
                  <c:v>13582361.039999999</c:v>
                </c:pt>
                <c:pt idx="7">
                  <c:v>2054165.76</c:v>
                </c:pt>
                <c:pt idx="8">
                  <c:v>2536450.36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3-4A3B-A91A-DABE43BCB7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412736"/>
        <c:axId val="199502464"/>
      </c:barChart>
      <c:catAx>
        <c:axId val="19941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9502464"/>
        <c:crosses val="autoZero"/>
        <c:auto val="1"/>
        <c:lblAlgn val="ctr"/>
        <c:lblOffset val="100"/>
        <c:noMultiLvlLbl val="0"/>
      </c:catAx>
      <c:valAx>
        <c:axId val="19950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94127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2086052695189751E-2"/>
                <c:y val="0.399538410814375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a-ES"/>
                    <a:t>Millons</a:t>
                  </a:r>
                  <a:r>
                    <a:rPr lang="ca-ES" baseline="0"/>
                    <a:t> d</a:t>
                  </a:r>
                  <a:r>
                    <a:rPr lang="ca-ES"/>
                    <a:t>'€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</c:dispUnitsLbl>
        </c:dispUnits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rgbClr val="0000FF"/>
                </a:solidFill>
              </a:rPr>
              <a:t>PERCENTATGES D'IMPORTS ADJUDICATS PER ÀREES</a:t>
            </a:r>
          </a:p>
          <a:p>
            <a:pPr>
              <a:defRPr sz="1600"/>
            </a:pPr>
            <a:r>
              <a:rPr lang="en-US" sz="1600">
                <a:solidFill>
                  <a:srgbClr val="0000FF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9101555741286528"/>
          <c:y val="0.11459197207228704"/>
          <c:w val="0.45335078226953474"/>
          <c:h val="0.6646174449324056"/>
        </c:manualLayout>
      </c:layout>
      <c:pie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3C5E5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CF-4DA2-AFC0-86B981D9C14B}"/>
              </c:ext>
            </c:extLst>
          </c:dPt>
          <c:dPt>
            <c:idx val="1"/>
            <c:bubble3D val="0"/>
            <c:spPr>
              <a:solidFill>
                <a:srgbClr val="E41A9C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CF-4DA2-AFC0-86B981D9C1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3B1-499A-90D1-63BEE4FDB9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3B1-499A-90D1-63BEE4FDB908}"/>
              </c:ext>
            </c:extLst>
          </c:dPt>
          <c:dPt>
            <c:idx val="4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3CF-4DA2-AFC0-86B981D9C14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3CF-4DA2-AFC0-86B981D9C14B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C3CF-4DA2-AFC0-86B981D9C14B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CF-4DA2-AFC0-86B981D9C14B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905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3CF-4DA2-AFC0-86B981D9C14B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3B1-499A-90D1-63BEE4FDB9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ÀREES'!$A$99:$A$107</c:f>
              <c:strCache>
                <c:ptCount val="9"/>
                <c:pt idx="0">
                  <c:v>PRESIDÈNCIA</c:v>
                </c:pt>
                <c:pt idx="1">
                  <c:v>RRHH, HISENDA I SERVEIS INTERNS</c:v>
                </c:pt>
                <c:pt idx="2">
                  <c:v>DESENV. ECO., TURISME I COMERÇ</c:v>
                </c:pt>
                <c:pt idx="3">
                  <c:v>CULTURA</c:v>
                </c:pt>
                <c:pt idx="4">
                  <c:v>INFRAESTRUCTURES I ESPAIS NATURALS</c:v>
                </c:pt>
                <c:pt idx="5">
                  <c:v>IGUALTAT I SOSTENIBILITAT SOCIAL</c:v>
                </c:pt>
                <c:pt idx="6">
                  <c:v>INNOV., GOV. LOCALS I COHESIÓ TERRIT.</c:v>
                </c:pt>
                <c:pt idx="7">
                  <c:v>EDUCACIÓ, ESPORTS I JOVENTUT</c:v>
                </c:pt>
                <c:pt idx="8">
                  <c:v>ACCIÓ CLIMÀTICA</c:v>
                </c:pt>
              </c:strCache>
            </c:strRef>
          </c:cat>
          <c:val>
            <c:numRef>
              <c:f>'PER ÀREES'!$E$6:$E$14</c:f>
              <c:numCache>
                <c:formatCode>0%</c:formatCode>
                <c:ptCount val="9"/>
                <c:pt idx="0">
                  <c:v>0.12946992639721497</c:v>
                </c:pt>
                <c:pt idx="1">
                  <c:v>0.14985681522684879</c:v>
                </c:pt>
                <c:pt idx="2">
                  <c:v>1.4844437551784783E-2</c:v>
                </c:pt>
                <c:pt idx="3">
                  <c:v>7.8742044732757172E-2</c:v>
                </c:pt>
                <c:pt idx="4">
                  <c:v>0.40016987932605685</c:v>
                </c:pt>
                <c:pt idx="5">
                  <c:v>6.148038230867852E-2</c:v>
                </c:pt>
                <c:pt idx="6">
                  <c:v>0.12364613947214806</c:v>
                </c:pt>
                <c:pt idx="7">
                  <c:v>1.8699964263346591E-2</c:v>
                </c:pt>
                <c:pt idx="8">
                  <c:v>2.309041072116429E-2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F-4DA2-AFC0-86B981D9C14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62085367465005"/>
          <c:y val="0.85700272300486158"/>
          <c:w val="0.78192121628485511"/>
          <c:h val="9.5362010440849687E-2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PERCENTATGES D'IMPORTS ADJUDICATS PER ÀREES</a:t>
            </a:r>
          </a:p>
          <a:p>
            <a:pPr>
              <a:defRPr/>
            </a:pPr>
            <a:r>
              <a:rPr lang="en-US">
                <a:solidFill>
                  <a:srgbClr val="0000FF"/>
                </a:solidFill>
              </a:rPr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9101555741286528"/>
          <c:y val="0.11459197207228704"/>
          <c:w val="0.45335078226953474"/>
          <c:h val="0.6646174449324056"/>
        </c:manualLayout>
      </c:layout>
      <c:pieChart>
        <c:varyColors val="1"/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656180513252464E-2"/>
          <c:y val="0.75736937688703898"/>
          <c:w val="0.94436604642296806"/>
          <c:h val="0.1235601095149613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0000FF"/>
                </a:solidFill>
              </a:rPr>
              <a:t>PERCENTATGES DEL NOMBRE D'ADJUDICACIONS PER ÀREES</a:t>
            </a:r>
          </a:p>
          <a:p>
            <a:pPr>
              <a:defRPr sz="1800" b="1">
                <a:solidFill>
                  <a:srgbClr val="0000FF"/>
                </a:solidFill>
              </a:defRPr>
            </a:pPr>
            <a:r>
              <a:rPr lang="en-US" sz="1600" b="1">
                <a:solidFill>
                  <a:srgbClr val="0000FF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5403275314782342"/>
          <c:y val="0.16710538451046325"/>
          <c:w val="0.55646022727272715"/>
          <c:h val="0.68011805555555538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3C5E5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D5-47BE-8F2B-5B02BCC3E50B}"/>
              </c:ext>
            </c:extLst>
          </c:dPt>
          <c:dPt>
            <c:idx val="1"/>
            <c:bubble3D val="0"/>
            <c:spPr>
              <a:solidFill>
                <a:srgbClr val="E41A9C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D5-47BE-8F2B-5B02BCC3E5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13-4AF9-8D71-0790E3422D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13-4AF9-8D71-0790E3422D72}"/>
              </c:ext>
            </c:extLst>
          </c:dPt>
          <c:dPt>
            <c:idx val="4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D5-47BE-8F2B-5B02BCC3E5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D5-47BE-8F2B-5B02BCC3E50B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FD5-47BE-8F2B-5B02BCC3E50B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FD5-47BE-8F2B-5B02BCC3E50B}"/>
              </c:ext>
            </c:extLst>
          </c:dPt>
          <c:dPt>
            <c:idx val="8"/>
            <c:bubble3D val="0"/>
            <c:spPr>
              <a:solidFill>
                <a:srgbClr val="00FF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FD5-47BE-8F2B-5B02BCC3E5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ÀREES'!$A$99:$A$107</c:f>
              <c:strCache>
                <c:ptCount val="9"/>
                <c:pt idx="0">
                  <c:v>PRESIDÈNCIA</c:v>
                </c:pt>
                <c:pt idx="1">
                  <c:v>RRHH, HISENDA I SERVEIS INTERNS</c:v>
                </c:pt>
                <c:pt idx="2">
                  <c:v>DESENV. ECO., TURISME I COMERÇ</c:v>
                </c:pt>
                <c:pt idx="3">
                  <c:v>CULTURA</c:v>
                </c:pt>
                <c:pt idx="4">
                  <c:v>INFRAESTRUCTURES I ESPAIS NATURALS</c:v>
                </c:pt>
                <c:pt idx="5">
                  <c:v>IGUALTAT I SOSTENIBILITAT SOCIAL</c:v>
                </c:pt>
                <c:pt idx="6">
                  <c:v>INNOV., GOV. LOCALS I COHESIÓ TERRIT.</c:v>
                </c:pt>
                <c:pt idx="7">
                  <c:v>EDUCACIÓ, ESPORTS I JOVENTUT</c:v>
                </c:pt>
                <c:pt idx="8">
                  <c:v>ACCIÓ CLIMÀTICA</c:v>
                </c:pt>
              </c:strCache>
            </c:strRef>
          </c:cat>
          <c:val>
            <c:numRef>
              <c:f>'PER ÀREES'!$B$6:$B$14</c:f>
              <c:numCache>
                <c:formatCode>#,##0</c:formatCode>
                <c:ptCount val="9"/>
                <c:pt idx="0">
                  <c:v>2219</c:v>
                </c:pt>
                <c:pt idx="1">
                  <c:v>3257</c:v>
                </c:pt>
                <c:pt idx="2">
                  <c:v>455</c:v>
                </c:pt>
                <c:pt idx="3">
                  <c:v>1799</c:v>
                </c:pt>
                <c:pt idx="4">
                  <c:v>3521</c:v>
                </c:pt>
                <c:pt idx="5">
                  <c:v>1905</c:v>
                </c:pt>
                <c:pt idx="6">
                  <c:v>1965</c:v>
                </c:pt>
                <c:pt idx="7">
                  <c:v>355</c:v>
                </c:pt>
                <c:pt idx="8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5-47BE-8F2B-5B02BCC3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741642391524525E-2"/>
          <c:y val="0.89790021271857112"/>
          <c:w val="0.91346512366762367"/>
          <c:h val="8.9111092111649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rgbClr val="0000FF"/>
                </a:solidFill>
              </a:rPr>
              <a:t>NOMBRE D'ADJUDICACIONS PER ÀREES</a:t>
            </a:r>
          </a:p>
          <a:p>
            <a:pPr>
              <a:defRPr b="1"/>
            </a:pPr>
            <a:r>
              <a:rPr lang="en-US" sz="1400" b="1">
                <a:solidFill>
                  <a:srgbClr val="0000FF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6.9634140043871764E-2"/>
          <c:y val="0.18782184532948842"/>
          <c:w val="0.93036589394857117"/>
          <c:h val="0.675784422287261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ÀREES'!$A$99:$A$107</c:f>
              <c:strCache>
                <c:ptCount val="9"/>
                <c:pt idx="0">
                  <c:v>PRESIDÈNCIA</c:v>
                </c:pt>
                <c:pt idx="1">
                  <c:v>RRHH, HISENDA I SERVEIS INTERNS</c:v>
                </c:pt>
                <c:pt idx="2">
                  <c:v>DESENV. ECO., TURISME I COMERÇ</c:v>
                </c:pt>
                <c:pt idx="3">
                  <c:v>CULTURA</c:v>
                </c:pt>
                <c:pt idx="4">
                  <c:v>INFRAESTRUCTURES I ESPAIS NATURALS</c:v>
                </c:pt>
                <c:pt idx="5">
                  <c:v>IGUALTAT I SOSTENIBILITAT SOCIAL</c:v>
                </c:pt>
                <c:pt idx="6">
                  <c:v>INNOV., GOV. LOCALS I COHESIÓ TERRIT.</c:v>
                </c:pt>
                <c:pt idx="7">
                  <c:v>EDUCACIÓ, ESPORTS I JOVENTUT</c:v>
                </c:pt>
                <c:pt idx="8">
                  <c:v>ACCIÓ CLIMÀTICA</c:v>
                </c:pt>
              </c:strCache>
            </c:strRef>
          </c:cat>
          <c:val>
            <c:numRef>
              <c:f>'PER ÀREES'!$B$6:$B$14</c:f>
              <c:numCache>
                <c:formatCode>#,##0</c:formatCode>
                <c:ptCount val="9"/>
                <c:pt idx="0">
                  <c:v>2219</c:v>
                </c:pt>
                <c:pt idx="1">
                  <c:v>3257</c:v>
                </c:pt>
                <c:pt idx="2">
                  <c:v>455</c:v>
                </c:pt>
                <c:pt idx="3">
                  <c:v>1799</c:v>
                </c:pt>
                <c:pt idx="4">
                  <c:v>3521</c:v>
                </c:pt>
                <c:pt idx="5">
                  <c:v>1905</c:v>
                </c:pt>
                <c:pt idx="6">
                  <c:v>1965</c:v>
                </c:pt>
                <c:pt idx="7">
                  <c:v>355</c:v>
                </c:pt>
                <c:pt idx="8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C-451B-B47B-54B13AE0E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145472"/>
        <c:axId val="129147264"/>
      </c:barChart>
      <c:catAx>
        <c:axId val="1291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147264"/>
        <c:crosses val="autoZero"/>
        <c:auto val="1"/>
        <c:lblAlgn val="ctr"/>
        <c:lblOffset val="100"/>
        <c:noMultiLvlLbl val="0"/>
      </c:catAx>
      <c:valAx>
        <c:axId val="1291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14547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ca-ES" b="1">
                <a:solidFill>
                  <a:srgbClr val="0000FF"/>
                </a:solidFill>
              </a:rPr>
              <a:t>IMPORTS</a:t>
            </a:r>
            <a:r>
              <a:rPr lang="ca-ES" b="1" baseline="0">
                <a:solidFill>
                  <a:srgbClr val="0000FF"/>
                </a:solidFill>
              </a:rPr>
              <a:t> D'ADJUDICACIÓ PER TIPUS DE CONTRACTE (M€)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ca-ES" b="1" baseline="0">
                <a:solidFill>
                  <a:srgbClr val="0000FF"/>
                </a:solidFill>
              </a:rPr>
              <a:t>2022</a:t>
            </a:r>
            <a:endParaRPr lang="ca-ES" b="1">
              <a:solidFill>
                <a:srgbClr val="0000FF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TIPUS'!$A$7:$A$10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TIPUS'!$C$7:$C$10</c:f>
              <c:numCache>
                <c:formatCode>_("€"* #,##0.00_);_("€"* \(#,##0.00\);_("€"* "-"??_);_(@_)</c:formatCode>
                <c:ptCount val="4"/>
                <c:pt idx="0">
                  <c:v>3816409.33</c:v>
                </c:pt>
                <c:pt idx="1">
                  <c:v>34194026.410000004</c:v>
                </c:pt>
                <c:pt idx="2">
                  <c:v>50229797.810000002</c:v>
                </c:pt>
                <c:pt idx="3">
                  <c:v>21583932.73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4-4F9F-9AD6-D5945881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59328"/>
        <c:axId val="129460864"/>
      </c:barChart>
      <c:catAx>
        <c:axId val="1294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60864"/>
        <c:crosses val="autoZero"/>
        <c:auto val="1"/>
        <c:lblAlgn val="ctr"/>
        <c:lblOffset val="100"/>
        <c:noMultiLvlLbl val="0"/>
      </c:catAx>
      <c:valAx>
        <c:axId val="1294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593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0555555555555555E-2"/>
                <c:y val="0.4263425925925926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ca-ES"/>
                    <a:t>Milions</a:t>
                  </a:r>
                  <a:r>
                    <a:rPr lang="ca-ES" baseline="0"/>
                    <a:t> d'€</a:t>
                  </a:r>
                  <a:endParaRPr lang="ca-ES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</c:dispUnitsLbl>
        </c:dispUnits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00FF"/>
                </a:solidFill>
              </a:rPr>
              <a:t>NOMBRE D'ADJUDICACIONS PER TIPUS DE CONTRACTE</a:t>
            </a:r>
          </a:p>
          <a:p>
            <a:pPr>
              <a:defRPr b="1">
                <a:solidFill>
                  <a:srgbClr val="0000FF"/>
                </a:solidFill>
              </a:defRPr>
            </a:pPr>
            <a:r>
              <a:rPr lang="en-US" b="1">
                <a:solidFill>
                  <a:srgbClr val="0000FF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 TIPUS'!$A$7:$A$10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TIPUS'!$B$7:$B$10</c:f>
              <c:numCache>
                <c:formatCode>#,##0</c:formatCode>
                <c:ptCount val="4"/>
                <c:pt idx="0">
                  <c:v>519</c:v>
                </c:pt>
                <c:pt idx="1">
                  <c:v>309</c:v>
                </c:pt>
                <c:pt idx="2">
                  <c:v>9839</c:v>
                </c:pt>
                <c:pt idx="3">
                  <c:v>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C-4CFA-839B-D6178FD81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69824"/>
        <c:axId val="129475712"/>
      </c:barChart>
      <c:catAx>
        <c:axId val="12946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75712"/>
        <c:crosses val="autoZero"/>
        <c:auto val="1"/>
        <c:lblAlgn val="ctr"/>
        <c:lblOffset val="100"/>
        <c:noMultiLvlLbl val="0"/>
      </c:catAx>
      <c:valAx>
        <c:axId val="12947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946982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rgbClr val="C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0000FF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PERCENTATGES IMPORTS D'ADJUDICACIÓ PER TIPUS DE CONTRACTE</a:t>
            </a:r>
          </a:p>
          <a:p>
            <a:pPr>
              <a:defRPr sz="1200" b="1">
                <a:solidFill>
                  <a:srgbClr val="0000FF"/>
                </a:solidFill>
              </a:defRPr>
            </a:pPr>
            <a:r>
              <a:rPr lang="en-US" sz="1200" b="1">
                <a:solidFill>
                  <a:srgbClr val="0000FF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0000FF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31550576717008305"/>
          <c:y val="0.19391263400062975"/>
          <c:w val="0.42631640718047226"/>
          <c:h val="0.6965666904007465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FF-4A21-AB63-CFEE8D09000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FF-4A21-AB63-CFEE8D09000C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BB-43E3-9C3D-160F8B8A3002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BB-43E3-9C3D-160F8B8A30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TIPUS'!$A$7:$A$10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TIPUS'!$E$7:$E$10</c:f>
              <c:numCache>
                <c:formatCode>0%</c:formatCode>
                <c:ptCount val="4"/>
                <c:pt idx="0">
                  <c:v>3.4742433878266629E-2</c:v>
                </c:pt>
                <c:pt idx="1">
                  <c:v>0.31128309331041487</c:v>
                </c:pt>
                <c:pt idx="2">
                  <c:v>0.45726369428318819</c:v>
                </c:pt>
                <c:pt idx="3">
                  <c:v>0.19648792644183688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B-43E3-9C3D-160F8B8A3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rgbClr val="0000FF"/>
                </a:solidFill>
              </a:rPr>
              <a:t>PERCENTATGES NOMBRE ADJUDICACIONS PER TIPUS DE CONTRACTE</a:t>
            </a:r>
          </a:p>
          <a:p>
            <a:pPr>
              <a:defRPr sz="1200">
                <a:solidFill>
                  <a:sysClr val="windowText" lastClr="000000"/>
                </a:solidFill>
              </a:defRPr>
            </a:pPr>
            <a:r>
              <a:rPr lang="en-US" sz="1200" b="1">
                <a:solidFill>
                  <a:srgbClr val="0000FF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2773041360026075"/>
          <c:y val="0.18551198257080609"/>
          <c:w val="0.4148908102173503"/>
          <c:h val="0.691484683695583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D-4010-B1BC-64A8C6B6570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55-4219-9302-6B3CACDA993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B55-4219-9302-6B3CACDA9937}"/>
              </c:ext>
            </c:extLst>
          </c:dPt>
          <c:dPt>
            <c:idx val="3"/>
            <c:bubble3D val="0"/>
            <c:spPr>
              <a:solidFill>
                <a:srgbClr val="00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55-4219-9302-6B3CACDA99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TIPUS'!$A$7:$A$10</c:f>
              <c:strCache>
                <c:ptCount val="4"/>
                <c:pt idx="0">
                  <c:v>PRIVATS/PATRIMONIALS</c:v>
                </c:pt>
                <c:pt idx="1">
                  <c:v>OBRES</c:v>
                </c:pt>
                <c:pt idx="2">
                  <c:v>SERVEIS</c:v>
                </c:pt>
                <c:pt idx="3">
                  <c:v>SUBMINISTRAMENTS</c:v>
                </c:pt>
              </c:strCache>
            </c:strRef>
          </c:cat>
          <c:val>
            <c:numRef>
              <c:f>'PER TIPUS'!$D$7:$D$10</c:f>
              <c:numCache>
                <c:formatCode>0%</c:formatCode>
                <c:ptCount val="4"/>
                <c:pt idx="0">
                  <c:v>3.2072673340748981E-2</c:v>
                </c:pt>
                <c:pt idx="1">
                  <c:v>1.9095291064145346E-2</c:v>
                </c:pt>
                <c:pt idx="2">
                  <c:v>0.60802125818811026</c:v>
                </c:pt>
                <c:pt idx="3">
                  <c:v>0.3407489803485354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5-4219-9302-6B3CACDA9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18</xdr:row>
      <xdr:rowOff>32809</xdr:rowOff>
    </xdr:from>
    <xdr:to>
      <xdr:col>26</xdr:col>
      <xdr:colOff>141816</xdr:colOff>
      <xdr:row>38</xdr:row>
      <xdr:rowOff>152188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231534</xdr:colOff>
      <xdr:row>42</xdr:row>
      <xdr:rowOff>24735</xdr:rowOff>
    </xdr:from>
    <xdr:to>
      <xdr:col>25</xdr:col>
      <xdr:colOff>124771</xdr:colOff>
      <xdr:row>77</xdr:row>
      <xdr:rowOff>113007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6</xdr:col>
      <xdr:colOff>307620</xdr:colOff>
      <xdr:row>79</xdr:row>
      <xdr:rowOff>0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1924453</xdr:colOff>
      <xdr:row>41</xdr:row>
      <xdr:rowOff>84513</xdr:rowOff>
    </xdr:from>
    <xdr:to>
      <xdr:col>5</xdr:col>
      <xdr:colOff>419100</xdr:colOff>
      <xdr:row>77</xdr:row>
      <xdr:rowOff>9525</xdr:rowOff>
    </xdr:to>
    <xdr:graphicFrame macro="">
      <xdr:nvGraphicFramePr>
        <xdr:cNvPr id="10" name="Gràfic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331</xdr:rowOff>
    </xdr:from>
    <xdr:to>
      <xdr:col>9</xdr:col>
      <xdr:colOff>19050</xdr:colOff>
      <xdr:row>40</xdr:row>
      <xdr:rowOff>9524</xdr:rowOff>
    </xdr:to>
    <xdr:graphicFrame macro="">
      <xdr:nvGraphicFramePr>
        <xdr:cNvPr id="11" name="Gràfic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64288</xdr:colOff>
      <xdr:row>14</xdr:row>
      <xdr:rowOff>89994</xdr:rowOff>
    </xdr:from>
    <xdr:to>
      <xdr:col>18</xdr:col>
      <xdr:colOff>410604</xdr:colOff>
      <xdr:row>31</xdr:row>
      <xdr:rowOff>63324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266612</xdr:colOff>
      <xdr:row>13</xdr:row>
      <xdr:rowOff>16203</xdr:rowOff>
    </xdr:from>
    <xdr:to>
      <xdr:col>4</xdr:col>
      <xdr:colOff>480060</xdr:colOff>
      <xdr:row>29</xdr:row>
      <xdr:rowOff>179464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574829</xdr:colOff>
      <xdr:row>35</xdr:row>
      <xdr:rowOff>2453</xdr:rowOff>
    </xdr:from>
    <xdr:to>
      <xdr:col>18</xdr:col>
      <xdr:colOff>459828</xdr:colOff>
      <xdr:row>54</xdr:row>
      <xdr:rowOff>32933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511768</xdr:colOff>
      <xdr:row>35</xdr:row>
      <xdr:rowOff>2453</xdr:rowOff>
    </xdr:from>
    <xdr:to>
      <xdr:col>4</xdr:col>
      <xdr:colOff>405176</xdr:colOff>
      <xdr:row>53</xdr:row>
      <xdr:rowOff>157656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7"/>
  <sheetViews>
    <sheetView showGridLines="0" tabSelected="1" zoomScale="69" zoomScaleNormal="69" workbookViewId="0">
      <selection activeCell="J45" sqref="J45"/>
    </sheetView>
  </sheetViews>
  <sheetFormatPr defaultRowHeight="15" x14ac:dyDescent="0.25"/>
  <cols>
    <col min="1" max="1" width="57.42578125" customWidth="1"/>
    <col min="2" max="2" width="25.42578125" customWidth="1"/>
    <col min="3" max="3" width="26" bestFit="1" customWidth="1"/>
    <col min="4" max="4" width="13.5703125" style="14" bestFit="1" customWidth="1"/>
    <col min="5" max="5" width="15.5703125" customWidth="1"/>
    <col min="9" max="9" width="10.7109375" customWidth="1"/>
  </cols>
  <sheetData>
    <row r="1" spans="1:5" ht="23.25" x14ac:dyDescent="0.35">
      <c r="A1" s="1" t="s">
        <v>24</v>
      </c>
    </row>
    <row r="2" spans="1:5" ht="23.45" x14ac:dyDescent="0.55000000000000004">
      <c r="A2" s="2">
        <v>2022</v>
      </c>
    </row>
    <row r="5" spans="1:5" ht="30" x14ac:dyDescent="0.25">
      <c r="A5" s="7" t="s">
        <v>0</v>
      </c>
      <c r="B5" s="6" t="s">
        <v>23</v>
      </c>
      <c r="C5" s="7" t="s">
        <v>1</v>
      </c>
      <c r="D5" s="6" t="s">
        <v>27</v>
      </c>
      <c r="E5" s="6" t="s">
        <v>20</v>
      </c>
    </row>
    <row r="6" spans="1:5" x14ac:dyDescent="0.25">
      <c r="A6" s="3" t="s">
        <v>2</v>
      </c>
      <c r="B6" s="5">
        <v>2219</v>
      </c>
      <c r="C6" s="4">
        <v>14222096.15</v>
      </c>
      <c r="D6" s="15">
        <f t="shared" ref="D6:D14" si="0">B6/$B$15</f>
        <v>0.1371276727227784</v>
      </c>
      <c r="E6" s="15">
        <f>C6/$C$15</f>
        <v>0.12946992639721497</v>
      </c>
    </row>
    <row r="7" spans="1:5" x14ac:dyDescent="0.25">
      <c r="A7" s="3" t="s">
        <v>3</v>
      </c>
      <c r="B7" s="5">
        <v>3257</v>
      </c>
      <c r="C7" s="4">
        <v>16461568.289999999</v>
      </c>
      <c r="D7" s="15">
        <f t="shared" si="0"/>
        <v>0.20127301940427636</v>
      </c>
      <c r="E7" s="15">
        <f t="shared" ref="E7:E15" si="1">C7/$C$15</f>
        <v>0.14985681522684879</v>
      </c>
    </row>
    <row r="8" spans="1:5" x14ac:dyDescent="0.25">
      <c r="A8" s="3" t="s">
        <v>11</v>
      </c>
      <c r="B8" s="5">
        <v>455</v>
      </c>
      <c r="C8" s="4">
        <v>1630641.37</v>
      </c>
      <c r="D8" s="15">
        <f t="shared" si="0"/>
        <v>2.8117661599307873E-2</v>
      </c>
      <c r="E8" s="15">
        <f t="shared" si="1"/>
        <v>1.4844437551784783E-2</v>
      </c>
    </row>
    <row r="9" spans="1:5" x14ac:dyDescent="0.25">
      <c r="A9" s="3" t="s">
        <v>4</v>
      </c>
      <c r="B9" s="5">
        <v>1799</v>
      </c>
      <c r="C9" s="4">
        <v>8649707.0199999996</v>
      </c>
      <c r="D9" s="15">
        <f t="shared" si="0"/>
        <v>0.11117290816957112</v>
      </c>
      <c r="E9" s="15">
        <f t="shared" si="1"/>
        <v>7.8742044732757172E-2</v>
      </c>
    </row>
    <row r="10" spans="1:5" x14ac:dyDescent="0.25">
      <c r="A10" s="3" t="s">
        <v>5</v>
      </c>
      <c r="B10" s="5">
        <v>3521</v>
      </c>
      <c r="C10" s="4">
        <v>43958119.530000001</v>
      </c>
      <c r="D10" s="15">
        <f t="shared" si="0"/>
        <v>0.21758744283772091</v>
      </c>
      <c r="E10" s="15">
        <f t="shared" si="1"/>
        <v>0.40016987932605685</v>
      </c>
    </row>
    <row r="11" spans="1:5" x14ac:dyDescent="0.25">
      <c r="A11" s="3" t="s">
        <v>6</v>
      </c>
      <c r="B11" s="5">
        <v>1905</v>
      </c>
      <c r="C11" s="4">
        <v>6753536.7699999996</v>
      </c>
      <c r="D11" s="15">
        <f t="shared" si="0"/>
        <v>0.11772339636633296</v>
      </c>
      <c r="E11" s="15">
        <f t="shared" si="1"/>
        <v>6.148038230867852E-2</v>
      </c>
    </row>
    <row r="12" spans="1:5" x14ac:dyDescent="0.25">
      <c r="A12" s="3" t="s">
        <v>7</v>
      </c>
      <c r="B12" s="5">
        <v>1965</v>
      </c>
      <c r="C12" s="4">
        <v>13582361.039999999</v>
      </c>
      <c r="D12" s="15">
        <f t="shared" si="0"/>
        <v>0.121431219873934</v>
      </c>
      <c r="E12" s="15">
        <f t="shared" si="1"/>
        <v>0.12364613947214806</v>
      </c>
    </row>
    <row r="13" spans="1:5" x14ac:dyDescent="0.25">
      <c r="A13" s="3" t="s">
        <v>8</v>
      </c>
      <c r="B13" s="5">
        <v>355</v>
      </c>
      <c r="C13" s="4">
        <v>2054165.76</v>
      </c>
      <c r="D13" s="15">
        <f t="shared" si="0"/>
        <v>2.1937955753306142E-2</v>
      </c>
      <c r="E13" s="15">
        <f t="shared" si="1"/>
        <v>1.8699964263346591E-2</v>
      </c>
    </row>
    <row r="14" spans="1:5" x14ac:dyDescent="0.25">
      <c r="A14" s="3" t="s">
        <v>9</v>
      </c>
      <c r="B14" s="5">
        <v>706</v>
      </c>
      <c r="C14" s="4">
        <v>2536450.36</v>
      </c>
      <c r="D14" s="15">
        <f t="shared" si="0"/>
        <v>4.3628723272772216E-2</v>
      </c>
      <c r="E14" s="15">
        <f t="shared" si="1"/>
        <v>2.309041072116429E-2</v>
      </c>
    </row>
    <row r="15" spans="1:5" x14ac:dyDescent="0.25">
      <c r="A15" s="9" t="s">
        <v>10</v>
      </c>
      <c r="B15" s="8">
        <f>SUM(B6:B14)</f>
        <v>16182</v>
      </c>
      <c r="C15" s="10">
        <f>SUM(C6:C14)</f>
        <v>109848646.28999999</v>
      </c>
      <c r="D15" s="16">
        <f>C15/C15</f>
        <v>1</v>
      </c>
      <c r="E15" s="16">
        <f t="shared" si="1"/>
        <v>1</v>
      </c>
    </row>
    <row r="46" spans="15:15" x14ac:dyDescent="0.25">
      <c r="O46" t="s">
        <v>32</v>
      </c>
    </row>
    <row r="99" spans="1:1" x14ac:dyDescent="0.25">
      <c r="A99" s="11" t="s">
        <v>12</v>
      </c>
    </row>
    <row r="100" spans="1:1" x14ac:dyDescent="0.25">
      <c r="A100" s="11" t="s">
        <v>13</v>
      </c>
    </row>
    <row r="101" spans="1:1" x14ac:dyDescent="0.25">
      <c r="A101" s="11" t="s">
        <v>14</v>
      </c>
    </row>
    <row r="102" spans="1:1" x14ac:dyDescent="0.25">
      <c r="A102" s="11" t="s">
        <v>15</v>
      </c>
    </row>
    <row r="103" spans="1:1" x14ac:dyDescent="0.25">
      <c r="A103" s="11" t="s">
        <v>16</v>
      </c>
    </row>
    <row r="104" spans="1:1" x14ac:dyDescent="0.25">
      <c r="A104" s="11" t="s">
        <v>17</v>
      </c>
    </row>
    <row r="105" spans="1:1" x14ac:dyDescent="0.25">
      <c r="A105" s="11" t="s">
        <v>22</v>
      </c>
    </row>
    <row r="106" spans="1:1" x14ac:dyDescent="0.25">
      <c r="A106" s="11" t="s">
        <v>18</v>
      </c>
    </row>
    <row r="107" spans="1:1" x14ac:dyDescent="0.25">
      <c r="A107" s="11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showGridLines="0" zoomScale="87" zoomScaleNormal="87" workbookViewId="0">
      <selection activeCell="G45" sqref="G45"/>
    </sheetView>
  </sheetViews>
  <sheetFormatPr defaultRowHeight="15" x14ac:dyDescent="0.25"/>
  <cols>
    <col min="1" max="1" width="31" customWidth="1"/>
    <col min="2" max="2" width="21.5703125" customWidth="1"/>
    <col min="3" max="3" width="19.42578125" bestFit="1" customWidth="1"/>
    <col min="4" max="5" width="13.42578125" customWidth="1"/>
  </cols>
  <sheetData>
    <row r="1" spans="1:5" ht="23.25" x14ac:dyDescent="0.35">
      <c r="A1" s="1" t="s">
        <v>25</v>
      </c>
      <c r="D1" s="14"/>
    </row>
    <row r="2" spans="1:5" ht="23.45" x14ac:dyDescent="0.55000000000000004">
      <c r="A2" s="2">
        <v>2022</v>
      </c>
      <c r="D2" s="14"/>
    </row>
    <row r="3" spans="1:5" ht="14.45" x14ac:dyDescent="0.35">
      <c r="D3" s="14"/>
    </row>
    <row r="4" spans="1:5" ht="14.45" x14ac:dyDescent="0.35">
      <c r="D4" s="14"/>
    </row>
    <row r="5" spans="1:5" ht="29.1" x14ac:dyDescent="0.35">
      <c r="A5" s="7" t="s">
        <v>26</v>
      </c>
      <c r="B5" s="6" t="s">
        <v>23</v>
      </c>
      <c r="C5" s="6" t="s">
        <v>1</v>
      </c>
      <c r="D5" s="6" t="s">
        <v>21</v>
      </c>
      <c r="E5" s="6" t="s">
        <v>20</v>
      </c>
    </row>
    <row r="6" spans="1:5" x14ac:dyDescent="0.25">
      <c r="A6" s="3" t="s">
        <v>33</v>
      </c>
      <c r="B6" s="5">
        <v>1</v>
      </c>
      <c r="C6" s="4">
        <v>24480</v>
      </c>
      <c r="D6" s="12">
        <f>B6/$B$11</f>
        <v>6.1797058460017309E-5</v>
      </c>
      <c r="E6" s="12">
        <f>C6/$C$11</f>
        <v>2.2285208629336598E-4</v>
      </c>
    </row>
    <row r="7" spans="1:5" ht="14.45" x14ac:dyDescent="0.35">
      <c r="A7" s="3" t="s">
        <v>34</v>
      </c>
      <c r="B7" s="5">
        <f>13+506</f>
        <v>519</v>
      </c>
      <c r="C7" s="4">
        <f>1564013.08+2252396.25</f>
        <v>3816409.33</v>
      </c>
      <c r="D7" s="12">
        <f>B7/$B$11</f>
        <v>3.2072673340748981E-2</v>
      </c>
      <c r="E7" s="12">
        <f>C7/$C$11</f>
        <v>3.4742433878266629E-2</v>
      </c>
    </row>
    <row r="8" spans="1:5" x14ac:dyDescent="0.25">
      <c r="A8" s="3" t="s">
        <v>28</v>
      </c>
      <c r="B8" s="5">
        <f>55+254</f>
        <v>309</v>
      </c>
      <c r="C8" s="4">
        <f>31176267.05+3017759.36</f>
        <v>34194026.410000004</v>
      </c>
      <c r="D8" s="12">
        <f>B8/$B$11</f>
        <v>1.9095291064145346E-2</v>
      </c>
      <c r="E8" s="12">
        <f>C8/$C$11</f>
        <v>0.31128309331041487</v>
      </c>
    </row>
    <row r="9" spans="1:5" x14ac:dyDescent="0.25">
      <c r="A9" s="3" t="s">
        <v>29</v>
      </c>
      <c r="B9" s="5">
        <f>292+9547</f>
        <v>9839</v>
      </c>
      <c r="C9" s="4">
        <f>32036613.09+18193184.72</f>
        <v>50229797.810000002</v>
      </c>
      <c r="D9" s="12">
        <f>B9/$B$11</f>
        <v>0.60802125818811026</v>
      </c>
      <c r="E9" s="12">
        <f>C9/$C$11</f>
        <v>0.45726369428318819</v>
      </c>
    </row>
    <row r="10" spans="1:5" x14ac:dyDescent="0.25">
      <c r="A10" s="3" t="s">
        <v>30</v>
      </c>
      <c r="B10" s="5">
        <f>74+5440</f>
        <v>5514</v>
      </c>
      <c r="C10" s="4">
        <f>18164395.94+3419536.79</f>
        <v>21583932.73</v>
      </c>
      <c r="D10" s="12">
        <f>B10/$B$11</f>
        <v>0.3407489803485354</v>
      </c>
      <c r="E10" s="12">
        <f>C10/$C$11</f>
        <v>0.19648792644183688</v>
      </c>
    </row>
    <row r="11" spans="1:5" x14ac:dyDescent="0.25">
      <c r="A11" s="9" t="s">
        <v>31</v>
      </c>
      <c r="B11" s="8">
        <f>SUM(B6:B10)</f>
        <v>16182</v>
      </c>
      <c r="C11" s="17">
        <f>SUM(C6:C10)</f>
        <v>109848646.28000002</v>
      </c>
      <c r="D11" s="13">
        <f>C11/C11</f>
        <v>1</v>
      </c>
      <c r="E11" s="13">
        <f>C11/$C$11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PER ÀREES</vt:lpstr>
      <vt:lpstr>PER TIPUS</vt:lpstr>
    </vt:vector>
  </TitlesOfParts>
  <Company>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falguerala</dc:creator>
  <cp:lastModifiedBy>falguerala</cp:lastModifiedBy>
  <dcterms:created xsi:type="dcterms:W3CDTF">2022-02-14T09:12:13Z</dcterms:created>
  <dcterms:modified xsi:type="dcterms:W3CDTF">2023-03-23T12:16:34Z</dcterms:modified>
</cp:coreProperties>
</file>