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SP\UNITAT ECONOMICA\PORTAL Transparencia- VIATGES\2025\DADES PORTAL TRANSPARENCIA 3r TRIM. 2025\"/>
    </mc:Choice>
  </mc:AlternateContent>
  <xr:revisionPtr revIDLastSave="0" documentId="8_{83E9A85C-C461-44D1-BCCB-6DD3D5DF0FDB}" xr6:coauthVersionLast="47" xr6:coauthVersionMax="47" xr10:uidLastSave="{00000000-0000-0000-0000-000000000000}"/>
  <bookViews>
    <workbookView xWindow="-108" yWindow="-108" windowWidth="23256" windowHeight="12456" tabRatio="484" xr2:uid="{3925271A-68CA-4073-8080-059F7C92F6CB}"/>
  </bookViews>
  <sheets>
    <sheet name="Presentació Dades" sheetId="10" r:id="rId1"/>
  </sheets>
  <definedNames>
    <definedName name="_xlnm._FilterDatabase" localSheetId="0" hidden="1">'Presentació Dades'!$A$3:$K$31</definedName>
    <definedName name="_xlnm.Print_Titles" localSheetId="0">'Presentació Dades'!$3:$3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0" l="1"/>
  <c r="I42" i="10"/>
  <c r="E42" i="10"/>
  <c r="K41" i="10"/>
  <c r="K40" i="10"/>
  <c r="K39" i="10"/>
  <c r="K38" i="10"/>
  <c r="K37" i="10"/>
  <c r="K36" i="10"/>
  <c r="K35" i="10"/>
  <c r="K34" i="10"/>
  <c r="K33" i="10"/>
  <c r="K32" i="10"/>
  <c r="F31" i="10"/>
  <c r="E31" i="10"/>
  <c r="K25" i="10"/>
  <c r="E18" i="10"/>
  <c r="K18" i="10" s="1"/>
  <c r="I17" i="10"/>
  <c r="F17" i="10"/>
  <c r="E17" i="10"/>
  <c r="K27" i="10"/>
  <c r="K28" i="10"/>
  <c r="K29" i="10"/>
  <c r="K30" i="10"/>
  <c r="K23" i="10"/>
  <c r="K21" i="10"/>
  <c r="K22" i="10"/>
  <c r="K24" i="10"/>
  <c r="K26" i="10"/>
  <c r="K16" i="10"/>
  <c r="K15" i="10"/>
  <c r="K20" i="10"/>
  <c r="K19" i="10"/>
  <c r="K13" i="10"/>
  <c r="K12" i="10"/>
  <c r="I11" i="10"/>
  <c r="J10" i="10"/>
  <c r="K10" i="10" s="1"/>
  <c r="K9" i="10"/>
  <c r="K8" i="10"/>
  <c r="K7" i="10"/>
  <c r="F6" i="10"/>
  <c r="K6" i="10" s="1"/>
  <c r="K5" i="10"/>
  <c r="K4" i="10"/>
  <c r="K17" i="10" l="1"/>
  <c r="K42" i="10"/>
  <c r="K31" i="10"/>
  <c r="K11" i="10"/>
</calcChain>
</file>

<file path=xl/sharedStrings.xml><?xml version="1.0" encoding="utf-8"?>
<sst xmlns="http://schemas.openxmlformats.org/spreadsheetml/2006/main" count="132" uniqueCount="70">
  <si>
    <t>Motiu</t>
  </si>
  <si>
    <t>Lloc</t>
  </si>
  <si>
    <t>Import Total</t>
  </si>
  <si>
    <t>Taxi</t>
  </si>
  <si>
    <t>Data Inici viatge</t>
  </si>
  <si>
    <t>Desp. Prot.</t>
  </si>
  <si>
    <t>Càrrec</t>
  </si>
  <si>
    <t>Madrid</t>
  </si>
  <si>
    <t>Diputada delegada de Turisme</t>
  </si>
  <si>
    <t>Sevilla</t>
  </si>
  <si>
    <t>Directora del Gabinet de la Presidència</t>
  </si>
  <si>
    <t>Bilbao</t>
  </si>
  <si>
    <t>President Àrea de Comerç, Consum i S. Pública</t>
  </si>
  <si>
    <t xml:space="preserve"> VI conferencia de Presidencias de Diputaciones Provinciales, Cabildos i Consejos Insulares</t>
  </si>
  <si>
    <t>Secretaria General</t>
  </si>
  <si>
    <t>Sessió de la Comissió de la Condició Jurídica i Social de la Dona</t>
  </si>
  <si>
    <t>Nova York</t>
  </si>
  <si>
    <t>Palma de 
Mallorca</t>
  </si>
  <si>
    <t>Desplaçament
(Viatge)</t>
  </si>
  <si>
    <t>Allotjament (Hotel)</t>
  </si>
  <si>
    <t>Dietes
(Manuntenció)</t>
  </si>
  <si>
    <t>Lloguer vahicles, parkings, etc.</t>
  </si>
  <si>
    <t>Presidenta Àrea Desenvolupament Econòmic i Turisme</t>
  </si>
  <si>
    <t>Diputat adjunt Àrea Desenvolupament Econòmic i Turisme</t>
  </si>
  <si>
    <t>Presidenta Àrea Desenvolupament  Econòmic i Turisme</t>
  </si>
  <si>
    <t>Diputat adjunt Àrea Desenvenvolupament Econòmic i Turisme</t>
  </si>
  <si>
    <t>President Àrea d'Infraestructures i Territori</t>
  </si>
  <si>
    <t>Visita a la Diputació de Bizkaia  per conèixer iniciatives d'interès en l'àmbit econòmic, l'ocupació, el turisme i el comerç.</t>
  </si>
  <si>
    <t>Diputada delegada Relacions Internacionals i Agenda 2030 (Vicepresidència 6a.)</t>
  </si>
  <si>
    <t xml:space="preserve"> Fira Internacional de Turisme (FITUR) 2025</t>
  </si>
  <si>
    <t>Fira Internacional de Turisme (FITUR) 2025</t>
  </si>
  <si>
    <t>Presidenta Àrea Desenvenvolupament  Econòmic i Turisme</t>
  </si>
  <si>
    <t>VI Foro Mundial de Desarrollo Económico Local .</t>
  </si>
  <si>
    <t>Diputada grup PSC (membre de la comissió informativa Àrea Desenvolupament Econòmic i Turisme)</t>
  </si>
  <si>
    <t>Presidenta</t>
  </si>
  <si>
    <t>Coordinador General</t>
  </si>
  <si>
    <t>Montevideo (Uruguai)</t>
  </si>
  <si>
    <t>Foro Mundial de Ciudades y Territorios de Paz</t>
  </si>
  <si>
    <t>President delegat Àrea de Cultura</t>
  </si>
  <si>
    <t>Guadalajara (Mèxic)</t>
  </si>
  <si>
    <t>Festival Cultura Viva Comunitária de Guadalajara (Mèxic)</t>
  </si>
  <si>
    <t>Vitoria</t>
  </si>
  <si>
    <t>Reunió amb el Govern Basc</t>
  </si>
  <si>
    <t>Presidenta Àrea de Sostenibilitat Social, Cicle de Vida i Comunitat</t>
  </si>
  <si>
    <t>80è Aniversari alliberament Mauthausen</t>
  </si>
  <si>
    <t>Diputada delegada Memòria Democràtica</t>
  </si>
  <si>
    <t>Vicepresidenta 1a.</t>
  </si>
  <si>
    <t>Munich (Alemanya)</t>
  </si>
  <si>
    <t>DESPESES VIATGES FORA DE CATALUNYA DE CÀRRECS ELECTES I ALTA DIRECCIÓ. PAGADES PER LA DSP - 3r TRIMESTRE 2025</t>
  </si>
  <si>
    <t>Diputat adjunt d'Esports i Activitat Física</t>
  </si>
  <si>
    <t>Còrdoba</t>
  </si>
  <si>
    <t>XII Edición del Premio Progreso</t>
  </si>
  <si>
    <t>Màlaga</t>
  </si>
  <si>
    <t>Zapopan
(Mèxic)</t>
  </si>
  <si>
    <t>VII CumbreIberoamericana de Agendes Locals de Género i XV Congreso Iberoamaricano de Municipalistas</t>
  </si>
  <si>
    <t>Valencia</t>
  </si>
  <si>
    <t>Visita a la Direcció de Carreteres de la Diputació de València</t>
  </si>
  <si>
    <t>França</t>
  </si>
  <si>
    <t>Paris (França)</t>
  </si>
  <si>
    <t>Vicepresidenta 5a i Presidenta Àrea dee Femenisme i Igualtat</t>
  </si>
  <si>
    <t>Diputada adjunta Àrea de Femenisme i Igualtat</t>
  </si>
  <si>
    <t>Jornada Inteligecia Artificial en la Administración Pública que organitza la FDGL</t>
  </si>
  <si>
    <t>Grand Départ del Tour de França 2026</t>
  </si>
  <si>
    <t xml:space="preserve"> 17a. Etapa del Tour de França de Pau a Superbagneres</t>
  </si>
  <si>
    <t>Acció Formativa per a electes locals de la província de Barcelona</t>
  </si>
  <si>
    <t>Fòrum Polític sobre Desenvolupament Sostenible (HLPF)</t>
  </si>
  <si>
    <t>Reunió  Madrid Metrópoli</t>
  </si>
  <si>
    <t>Conferència finançament del desenvolupament i Ass. Mundial de Governs Locals i Regionals</t>
  </si>
  <si>
    <t>New York (Estats Units)</t>
  </si>
  <si>
    <t>Brussel.les (Bèlgica)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</si>
</sst>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F52F-F083-4E83-B240-553DCC7881BA}">
  <dimension ref="A1:N65"/>
  <sheetViews>
    <sheetView tabSelected="1" zoomScale="80" zoomScaleNormal="80" workbookViewId="0">
      <pane ySplit="3" topLeftCell="A4" activePane="bottomLeft" state="frozen"/>
      <selection pane="bottomLeft" activeCell="G40" sqref="G40"/>
    </sheetView>
  </sheetViews>
  <sheetFormatPr defaultColWidth="9.109375" defaultRowHeight="13.2" x14ac:dyDescent="0.25"/>
  <cols>
    <col min="1" max="1" width="10.88671875" style="1" customWidth="1"/>
    <col min="2" max="2" width="34" style="1" customWidth="1"/>
    <col min="3" max="3" width="12" style="1" customWidth="1"/>
    <col min="4" max="4" width="51.88671875" style="7" customWidth="1"/>
    <col min="5" max="5" width="14.6640625" style="6" customWidth="1"/>
    <col min="6" max="6" width="13.44140625" style="4" customWidth="1"/>
    <col min="7" max="7" width="14.109375" style="4" customWidth="1"/>
    <col min="8" max="8" width="8.88671875" style="4" customWidth="1"/>
    <col min="9" max="9" width="10.44140625" style="4" customWidth="1"/>
    <col min="10" max="11" width="11.109375" style="4" customWidth="1"/>
    <col min="12" max="16384" width="9.109375" style="1"/>
  </cols>
  <sheetData>
    <row r="1" spans="1:14" ht="24.75" customHeight="1" thickBot="1" x14ac:dyDescent="0.3">
      <c r="A1" s="22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6.75" customHeight="1" thickTop="1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s="2" customFormat="1" ht="53.4" thickBot="1" x14ac:dyDescent="0.3">
      <c r="A3" s="15" t="s">
        <v>4</v>
      </c>
      <c r="B3" s="12" t="s">
        <v>6</v>
      </c>
      <c r="C3" s="12" t="s">
        <v>1</v>
      </c>
      <c r="D3" s="12" t="s">
        <v>0</v>
      </c>
      <c r="E3" s="12" t="s">
        <v>18</v>
      </c>
      <c r="F3" s="12" t="s">
        <v>19</v>
      </c>
      <c r="G3" s="12" t="s">
        <v>20</v>
      </c>
      <c r="H3" s="12" t="s">
        <v>3</v>
      </c>
      <c r="I3" s="12" t="s">
        <v>21</v>
      </c>
      <c r="J3" s="13" t="s">
        <v>5</v>
      </c>
      <c r="K3" s="16" t="s">
        <v>2</v>
      </c>
    </row>
    <row r="4" spans="1:14" s="2" customFormat="1" ht="26.4" x14ac:dyDescent="0.25">
      <c r="A4" s="17">
        <v>45678</v>
      </c>
      <c r="B4" s="25" t="s">
        <v>22</v>
      </c>
      <c r="C4" s="25" t="s">
        <v>7</v>
      </c>
      <c r="D4" s="21" t="s">
        <v>29</v>
      </c>
      <c r="E4" s="10"/>
      <c r="F4" s="10">
        <v>720.27</v>
      </c>
      <c r="G4" s="10"/>
      <c r="H4" s="10">
        <v>23.25</v>
      </c>
      <c r="I4" s="10"/>
      <c r="J4" s="10">
        <v>133.30000000000001</v>
      </c>
      <c r="K4" s="18">
        <f t="shared" ref="K4:K13" si="0">E4+F4+G4+H4+I4+J4</f>
        <v>876.81999999999994</v>
      </c>
      <c r="N4" s="9"/>
    </row>
    <row r="5" spans="1:14" s="2" customFormat="1" ht="26.4" x14ac:dyDescent="0.25">
      <c r="A5" s="17">
        <v>45678</v>
      </c>
      <c r="B5" s="31" t="s">
        <v>23</v>
      </c>
      <c r="C5" s="25" t="s">
        <v>7</v>
      </c>
      <c r="D5" s="21" t="s">
        <v>30</v>
      </c>
      <c r="E5" s="10">
        <v>138.1</v>
      </c>
      <c r="F5" s="10">
        <v>720.27</v>
      </c>
      <c r="G5" s="10"/>
      <c r="H5" s="10">
        <v>121.65</v>
      </c>
      <c r="I5" s="10"/>
      <c r="J5" s="10"/>
      <c r="K5" s="18">
        <f t="shared" si="0"/>
        <v>980.02</v>
      </c>
      <c r="N5" s="9"/>
    </row>
    <row r="6" spans="1:14" s="2" customFormat="1" x14ac:dyDescent="0.25">
      <c r="A6" s="17">
        <v>45678</v>
      </c>
      <c r="B6" s="31" t="s">
        <v>10</v>
      </c>
      <c r="C6" s="25" t="s">
        <v>7</v>
      </c>
      <c r="D6" s="21" t="s">
        <v>29</v>
      </c>
      <c r="E6" s="10">
        <v>49.05</v>
      </c>
      <c r="F6" s="10">
        <f>496.44+371.88</f>
        <v>868.31999999999994</v>
      </c>
      <c r="G6" s="10"/>
      <c r="H6" s="10"/>
      <c r="I6" s="10">
        <v>2711.64</v>
      </c>
      <c r="J6" s="10"/>
      <c r="K6" s="18">
        <f t="shared" si="0"/>
        <v>3629.0099999999998</v>
      </c>
      <c r="N6" s="9"/>
    </row>
    <row r="7" spans="1:14" s="2" customFormat="1" x14ac:dyDescent="0.25">
      <c r="A7" s="17">
        <v>45678</v>
      </c>
      <c r="B7" s="25" t="s">
        <v>8</v>
      </c>
      <c r="C7" s="25" t="s">
        <v>7</v>
      </c>
      <c r="D7" s="21" t="s">
        <v>29</v>
      </c>
      <c r="E7" s="11"/>
      <c r="F7" s="11"/>
      <c r="G7" s="11"/>
      <c r="H7" s="11">
        <v>90.05</v>
      </c>
      <c r="I7" s="11">
        <v>0</v>
      </c>
      <c r="J7" s="11">
        <v>112.3</v>
      </c>
      <c r="K7" s="18">
        <f t="shared" si="0"/>
        <v>202.35</v>
      </c>
      <c r="N7" s="9"/>
    </row>
    <row r="8" spans="1:14" s="2" customFormat="1" ht="39.6" x14ac:dyDescent="0.25">
      <c r="A8" s="17">
        <v>45721</v>
      </c>
      <c r="B8" s="25" t="s">
        <v>24</v>
      </c>
      <c r="C8" s="25" t="s">
        <v>11</v>
      </c>
      <c r="D8" s="14" t="s">
        <v>27</v>
      </c>
      <c r="E8" s="11">
        <v>291.43</v>
      </c>
      <c r="F8" s="11">
        <v>240</v>
      </c>
      <c r="G8" s="11"/>
      <c r="H8" s="11"/>
      <c r="I8" s="11"/>
      <c r="J8" s="11">
        <v>41.3</v>
      </c>
      <c r="K8" s="18">
        <f t="shared" si="0"/>
        <v>572.73</v>
      </c>
      <c r="N8" s="9"/>
    </row>
    <row r="9" spans="1:14" s="2" customFormat="1" ht="39.6" x14ac:dyDescent="0.25">
      <c r="A9" s="17">
        <v>45721</v>
      </c>
      <c r="B9" s="25" t="s">
        <v>25</v>
      </c>
      <c r="C9" s="25" t="s">
        <v>11</v>
      </c>
      <c r="D9" s="14" t="s">
        <v>27</v>
      </c>
      <c r="E9" s="11">
        <v>291.43</v>
      </c>
      <c r="F9" s="11">
        <v>240</v>
      </c>
      <c r="G9" s="11"/>
      <c r="H9" s="11"/>
      <c r="I9" s="11"/>
      <c r="J9" s="11">
        <v>40.950000000000003</v>
      </c>
      <c r="K9" s="18">
        <f t="shared" si="0"/>
        <v>572.38000000000011</v>
      </c>
      <c r="N9" s="9"/>
    </row>
    <row r="10" spans="1:14" s="2" customFormat="1" ht="39.6" x14ac:dyDescent="0.25">
      <c r="A10" s="17">
        <v>45721</v>
      </c>
      <c r="B10" s="25" t="s">
        <v>8</v>
      </c>
      <c r="C10" s="25" t="s">
        <v>11</v>
      </c>
      <c r="D10" s="14" t="s">
        <v>27</v>
      </c>
      <c r="E10" s="10">
        <v>291.43</v>
      </c>
      <c r="F10" s="10">
        <v>240</v>
      </c>
      <c r="G10" s="10"/>
      <c r="H10" s="10"/>
      <c r="I10" s="10"/>
      <c r="J10" s="10">
        <f>10.1+12.25+22.1</f>
        <v>44.45</v>
      </c>
      <c r="K10" s="18">
        <f t="shared" si="0"/>
        <v>575.88000000000011</v>
      </c>
      <c r="N10" s="9"/>
    </row>
    <row r="11" spans="1:14" s="2" customFormat="1" ht="39.6" x14ac:dyDescent="0.25">
      <c r="A11" s="17">
        <v>45721</v>
      </c>
      <c r="B11" s="25" t="s">
        <v>26</v>
      </c>
      <c r="C11" s="25" t="s">
        <v>11</v>
      </c>
      <c r="D11" s="14" t="s">
        <v>27</v>
      </c>
      <c r="E11" s="10"/>
      <c r="F11" s="10">
        <v>240</v>
      </c>
      <c r="G11" s="10">
        <v>72.849999999999994</v>
      </c>
      <c r="H11" s="10"/>
      <c r="I11" s="10">
        <f>50+77.45+295.62</f>
        <v>423.07</v>
      </c>
      <c r="J11" s="10"/>
      <c r="K11" s="18">
        <f t="shared" si="0"/>
        <v>735.92000000000007</v>
      </c>
      <c r="N11" s="9"/>
    </row>
    <row r="12" spans="1:14" s="2" customFormat="1" ht="39.6" x14ac:dyDescent="0.25">
      <c r="A12" s="17">
        <v>45721</v>
      </c>
      <c r="B12" s="25" t="s">
        <v>33</v>
      </c>
      <c r="C12" s="25" t="s">
        <v>11</v>
      </c>
      <c r="D12" s="14" t="s">
        <v>27</v>
      </c>
      <c r="E12" s="10">
        <v>291.43</v>
      </c>
      <c r="F12" s="10">
        <v>240</v>
      </c>
      <c r="G12" s="10"/>
      <c r="H12" s="10"/>
      <c r="I12" s="10"/>
      <c r="J12" s="10"/>
      <c r="K12" s="18">
        <f t="shared" si="0"/>
        <v>531.43000000000006</v>
      </c>
      <c r="N12" s="9"/>
    </row>
    <row r="13" spans="1:14" s="2" customFormat="1" ht="39.6" x14ac:dyDescent="0.25">
      <c r="A13" s="17">
        <v>45721</v>
      </c>
      <c r="B13" s="25" t="s">
        <v>12</v>
      </c>
      <c r="C13" s="25" t="s">
        <v>11</v>
      </c>
      <c r="D13" s="14" t="s">
        <v>27</v>
      </c>
      <c r="E13" s="10">
        <v>291.43</v>
      </c>
      <c r="F13" s="10">
        <v>240</v>
      </c>
      <c r="G13" s="10"/>
      <c r="H13" s="10"/>
      <c r="I13" s="10"/>
      <c r="J13" s="10"/>
      <c r="K13" s="18">
        <f t="shared" si="0"/>
        <v>531.43000000000006</v>
      </c>
      <c r="N13" s="9"/>
    </row>
    <row r="14" spans="1:14" s="2" customFormat="1" ht="39.6" x14ac:dyDescent="0.25">
      <c r="A14" s="17">
        <v>45726</v>
      </c>
      <c r="B14" s="25" t="s">
        <v>28</v>
      </c>
      <c r="C14" s="25" t="s">
        <v>16</v>
      </c>
      <c r="D14" s="14" t="s">
        <v>15</v>
      </c>
      <c r="E14" s="10">
        <v>4792.79</v>
      </c>
      <c r="F14" s="10">
        <v>660.98</v>
      </c>
      <c r="G14" s="10"/>
      <c r="H14" s="10">
        <v>129.82</v>
      </c>
      <c r="I14" s="10">
        <v>20.84</v>
      </c>
      <c r="J14" s="10"/>
      <c r="K14" s="27">
        <v>5604.43</v>
      </c>
      <c r="N14" s="9"/>
    </row>
    <row r="15" spans="1:14" s="2" customFormat="1" ht="26.4" x14ac:dyDescent="0.25">
      <c r="A15" s="17">
        <v>45735</v>
      </c>
      <c r="B15" s="25" t="s">
        <v>14</v>
      </c>
      <c r="C15" s="25" t="s">
        <v>17</v>
      </c>
      <c r="D15" s="14" t="s">
        <v>13</v>
      </c>
      <c r="E15" s="10">
        <v>255.74</v>
      </c>
      <c r="F15" s="10"/>
      <c r="G15" s="10"/>
      <c r="H15" s="10"/>
      <c r="I15" s="10"/>
      <c r="J15" s="10"/>
      <c r="K15" s="18">
        <f>SUM(E15:J15)</f>
        <v>255.74</v>
      </c>
      <c r="N15" s="9"/>
    </row>
    <row r="16" spans="1:14" s="2" customFormat="1" ht="26.4" x14ac:dyDescent="0.25">
      <c r="A16" s="17">
        <v>45736</v>
      </c>
      <c r="B16" s="25" t="s">
        <v>12</v>
      </c>
      <c r="C16" s="25" t="s">
        <v>17</v>
      </c>
      <c r="D16" s="14" t="s">
        <v>13</v>
      </c>
      <c r="E16" s="10">
        <v>261.48</v>
      </c>
      <c r="F16" s="10">
        <v>153.68</v>
      </c>
      <c r="G16" s="10"/>
      <c r="H16" s="10">
        <v>37.450000000000003</v>
      </c>
      <c r="I16" s="10"/>
      <c r="J16" s="10"/>
      <c r="K16" s="18">
        <f>SUM(E16:J16)</f>
        <v>452.61</v>
      </c>
      <c r="N16" s="9"/>
    </row>
    <row r="17" spans="1:14" s="2" customFormat="1" ht="26.4" x14ac:dyDescent="0.25">
      <c r="A17" s="17">
        <v>45736</v>
      </c>
      <c r="B17" s="25" t="s">
        <v>34</v>
      </c>
      <c r="C17" s="25" t="s">
        <v>17</v>
      </c>
      <c r="D17" s="14" t="s">
        <v>13</v>
      </c>
      <c r="E17" s="10">
        <f>143.46+105.22+205.4</f>
        <v>454.08000000000004</v>
      </c>
      <c r="F17" s="10">
        <f>159.45+60</f>
        <v>219.45</v>
      </c>
      <c r="G17" s="10"/>
      <c r="H17" s="10"/>
      <c r="I17" s="10">
        <f>68.85+65.61+694.03</f>
        <v>828.49</v>
      </c>
      <c r="J17" s="10"/>
      <c r="K17" s="18">
        <f>SUM(E17:J17)</f>
        <v>1502.02</v>
      </c>
      <c r="N17" s="9"/>
    </row>
    <row r="18" spans="1:14" s="2" customFormat="1" ht="26.4" x14ac:dyDescent="0.25">
      <c r="A18" s="17">
        <v>45737</v>
      </c>
      <c r="B18" s="25" t="s">
        <v>35</v>
      </c>
      <c r="C18" s="25" t="s">
        <v>17</v>
      </c>
      <c r="D18" s="14" t="s">
        <v>13</v>
      </c>
      <c r="E18" s="10">
        <f>160.8+105.22+205.4</f>
        <v>471.41999999999996</v>
      </c>
      <c r="F18" s="10">
        <v>159.44999999999999</v>
      </c>
      <c r="G18" s="10"/>
      <c r="H18" s="10"/>
      <c r="I18" s="10"/>
      <c r="J18" s="10"/>
      <c r="K18" s="18">
        <f>SUM(E18:J18)</f>
        <v>630.86999999999989</v>
      </c>
      <c r="N18" s="9"/>
    </row>
    <row r="19" spans="1:14" s="2" customFormat="1" ht="26.4" x14ac:dyDescent="0.25">
      <c r="A19" s="17">
        <v>45747</v>
      </c>
      <c r="B19" s="25" t="s">
        <v>31</v>
      </c>
      <c r="C19" s="25" t="s">
        <v>9</v>
      </c>
      <c r="D19" s="14" t="s">
        <v>32</v>
      </c>
      <c r="E19" s="10">
        <v>214.49</v>
      </c>
      <c r="F19" s="10">
        <v>495.29</v>
      </c>
      <c r="G19" s="10"/>
      <c r="H19" s="10">
        <v>52.16</v>
      </c>
      <c r="I19" s="10"/>
      <c r="J19" s="10">
        <v>90.02</v>
      </c>
      <c r="K19" s="18">
        <f>SUM(E19:J19)</f>
        <v>851.95999999999992</v>
      </c>
      <c r="N19" s="9"/>
    </row>
    <row r="20" spans="1:14" s="2" customFormat="1" ht="26.4" x14ac:dyDescent="0.25">
      <c r="A20" s="17">
        <v>45747</v>
      </c>
      <c r="B20" s="25" t="s">
        <v>23</v>
      </c>
      <c r="C20" s="25" t="s">
        <v>9</v>
      </c>
      <c r="D20" s="14" t="s">
        <v>32</v>
      </c>
      <c r="E20" s="11">
        <v>214.49</v>
      </c>
      <c r="F20" s="11">
        <v>495.29</v>
      </c>
      <c r="G20" s="11"/>
      <c r="H20" s="11">
        <v>77.66</v>
      </c>
      <c r="I20" s="11"/>
      <c r="J20" s="11">
        <v>153.71</v>
      </c>
      <c r="K20" s="19">
        <f>SUM(E20:J20)</f>
        <v>941.15</v>
      </c>
      <c r="N20" s="9"/>
    </row>
    <row r="21" spans="1:14" s="2" customFormat="1" x14ac:dyDescent="0.25">
      <c r="A21" s="17">
        <v>45748</v>
      </c>
      <c r="B21" s="25" t="s">
        <v>34</v>
      </c>
      <c r="C21" s="25" t="s">
        <v>9</v>
      </c>
      <c r="D21" s="14" t="s">
        <v>32</v>
      </c>
      <c r="E21" s="11">
        <v>335.77</v>
      </c>
      <c r="F21" s="11"/>
      <c r="G21" s="11"/>
      <c r="H21" s="11"/>
      <c r="I21" s="11"/>
      <c r="J21" s="11"/>
      <c r="K21" s="19">
        <f t="shared" ref="K21:K31" si="1">SUM(E21:J21)</f>
        <v>335.77</v>
      </c>
      <c r="N21" s="9"/>
    </row>
    <row r="22" spans="1:14" s="2" customFormat="1" x14ac:dyDescent="0.25">
      <c r="A22" s="17">
        <v>45748</v>
      </c>
      <c r="B22" s="31" t="s">
        <v>10</v>
      </c>
      <c r="C22" s="25" t="s">
        <v>9</v>
      </c>
      <c r="D22" s="14" t="s">
        <v>32</v>
      </c>
      <c r="E22" s="11">
        <v>335.77</v>
      </c>
      <c r="F22" s="11"/>
      <c r="G22" s="11"/>
      <c r="H22" s="11"/>
      <c r="I22" s="11"/>
      <c r="J22" s="11"/>
      <c r="K22" s="19">
        <f t="shared" si="1"/>
        <v>335.77</v>
      </c>
      <c r="N22" s="9"/>
    </row>
    <row r="23" spans="1:14" s="2" customFormat="1" ht="26.4" x14ac:dyDescent="0.25">
      <c r="A23" s="17">
        <v>45751</v>
      </c>
      <c r="B23" s="31" t="s">
        <v>38</v>
      </c>
      <c r="C23" s="25" t="s">
        <v>39</v>
      </c>
      <c r="D23" s="20" t="s">
        <v>40</v>
      </c>
      <c r="E23" s="11">
        <v>2376.5099999999998</v>
      </c>
      <c r="F23" s="11">
        <v>1180</v>
      </c>
      <c r="G23" s="11"/>
      <c r="H23" s="11">
        <v>45.55</v>
      </c>
      <c r="I23" s="11"/>
      <c r="J23" s="11">
        <v>268.74</v>
      </c>
      <c r="K23" s="19">
        <f t="shared" si="1"/>
        <v>3870.8</v>
      </c>
      <c r="N23" s="9"/>
    </row>
    <row r="24" spans="1:14" s="2" customFormat="1" ht="26.4" x14ac:dyDescent="0.25">
      <c r="A24" s="17">
        <v>45777</v>
      </c>
      <c r="B24" s="25" t="s">
        <v>34</v>
      </c>
      <c r="C24" s="25" t="s">
        <v>36</v>
      </c>
      <c r="D24" s="20" t="s">
        <v>37</v>
      </c>
      <c r="E24" s="11">
        <v>3055.79</v>
      </c>
      <c r="F24" s="11">
        <v>840.51</v>
      </c>
      <c r="G24" s="11"/>
      <c r="H24" s="11"/>
      <c r="I24" s="11">
        <v>2787.65</v>
      </c>
      <c r="J24" s="11"/>
      <c r="K24" s="19">
        <f t="shared" si="1"/>
        <v>6683.9500000000007</v>
      </c>
      <c r="N24" s="9"/>
    </row>
    <row r="25" spans="1:14" s="2" customFormat="1" ht="26.4" x14ac:dyDescent="0.25">
      <c r="A25" s="17">
        <v>45777</v>
      </c>
      <c r="B25" s="31" t="s">
        <v>10</v>
      </c>
      <c r="C25" s="25" t="s">
        <v>36</v>
      </c>
      <c r="D25" s="20" t="s">
        <v>37</v>
      </c>
      <c r="E25" s="11">
        <v>3055.79</v>
      </c>
      <c r="F25" s="11">
        <v>840.51</v>
      </c>
      <c r="G25" s="11"/>
      <c r="H25" s="11"/>
      <c r="I25" s="11">
        <v>2787.65</v>
      </c>
      <c r="J25" s="11"/>
      <c r="K25" s="19">
        <f t="shared" si="1"/>
        <v>6683.9500000000007</v>
      </c>
      <c r="N25" s="9"/>
    </row>
    <row r="26" spans="1:14" s="2" customFormat="1" ht="39.6" x14ac:dyDescent="0.25">
      <c r="A26" s="17">
        <v>45777</v>
      </c>
      <c r="B26" s="25" t="s">
        <v>28</v>
      </c>
      <c r="C26" s="25" t="s">
        <v>36</v>
      </c>
      <c r="D26" s="20" t="s">
        <v>37</v>
      </c>
      <c r="E26" s="11">
        <v>3055.79</v>
      </c>
      <c r="F26" s="11">
        <v>840.51</v>
      </c>
      <c r="G26" s="11"/>
      <c r="H26" s="11"/>
      <c r="I26" s="11"/>
      <c r="J26" s="11"/>
      <c r="K26" s="19">
        <f t="shared" si="1"/>
        <v>3896.3</v>
      </c>
      <c r="N26" s="9"/>
    </row>
    <row r="27" spans="1:14" s="2" customFormat="1" x14ac:dyDescent="0.25">
      <c r="A27" s="17">
        <v>45785</v>
      </c>
      <c r="B27" s="25" t="s">
        <v>34</v>
      </c>
      <c r="C27" s="25" t="s">
        <v>41</v>
      </c>
      <c r="D27" s="20" t="s">
        <v>42</v>
      </c>
      <c r="E27" s="11">
        <v>15.51</v>
      </c>
      <c r="F27" s="11">
        <v>240.9</v>
      </c>
      <c r="G27" s="11"/>
      <c r="H27" s="11"/>
      <c r="I27" s="11"/>
      <c r="J27" s="11"/>
      <c r="K27" s="19">
        <f t="shared" si="1"/>
        <v>256.41000000000003</v>
      </c>
      <c r="N27" s="9"/>
    </row>
    <row r="28" spans="1:14" s="2" customFormat="1" x14ac:dyDescent="0.25">
      <c r="A28" s="17">
        <v>45785</v>
      </c>
      <c r="B28" s="31" t="s">
        <v>10</v>
      </c>
      <c r="C28" s="25" t="s">
        <v>41</v>
      </c>
      <c r="D28" s="20" t="s">
        <v>42</v>
      </c>
      <c r="E28" s="11">
        <v>15.51</v>
      </c>
      <c r="F28" s="11">
        <v>240.9</v>
      </c>
      <c r="G28" s="11"/>
      <c r="H28" s="11"/>
      <c r="I28" s="11"/>
      <c r="J28" s="11"/>
      <c r="K28" s="19">
        <f t="shared" si="1"/>
        <v>256.41000000000003</v>
      </c>
      <c r="N28" s="9"/>
    </row>
    <row r="29" spans="1:14" s="2" customFormat="1" ht="26.4" x14ac:dyDescent="0.25">
      <c r="A29" s="17">
        <v>45786</v>
      </c>
      <c r="B29" s="25" t="s">
        <v>43</v>
      </c>
      <c r="C29" s="25" t="s">
        <v>47</v>
      </c>
      <c r="D29" s="20" t="s">
        <v>44</v>
      </c>
      <c r="E29" s="11">
        <v>473.74</v>
      </c>
      <c r="F29" s="11">
        <v>626.49</v>
      </c>
      <c r="G29" s="11"/>
      <c r="H29" s="11"/>
      <c r="I29" s="11"/>
      <c r="J29" s="11">
        <v>123.9</v>
      </c>
      <c r="K29" s="19">
        <f t="shared" si="1"/>
        <v>1224.1300000000001</v>
      </c>
      <c r="N29" s="9"/>
    </row>
    <row r="30" spans="1:14" s="2" customFormat="1" ht="26.4" x14ac:dyDescent="0.25">
      <c r="A30" s="17">
        <v>45787</v>
      </c>
      <c r="B30" s="25" t="s">
        <v>45</v>
      </c>
      <c r="C30" s="25" t="s">
        <v>47</v>
      </c>
      <c r="D30" s="20" t="s">
        <v>44</v>
      </c>
      <c r="E30" s="11">
        <v>321.24</v>
      </c>
      <c r="F30" s="11">
        <v>362.61</v>
      </c>
      <c r="G30" s="11"/>
      <c r="H30" s="11"/>
      <c r="I30" s="11">
        <v>1139.04</v>
      </c>
      <c r="J30" s="11">
        <v>25.18</v>
      </c>
      <c r="K30" s="19">
        <f t="shared" si="1"/>
        <v>1848.07</v>
      </c>
      <c r="N30" s="9"/>
    </row>
    <row r="31" spans="1:14" s="2" customFormat="1" ht="26.4" x14ac:dyDescent="0.25">
      <c r="A31" s="17">
        <v>45787</v>
      </c>
      <c r="B31" s="25" t="s">
        <v>46</v>
      </c>
      <c r="C31" s="25" t="s">
        <v>47</v>
      </c>
      <c r="D31" s="14" t="s">
        <v>44</v>
      </c>
      <c r="E31" s="10">
        <f>413.74+60</f>
        <v>473.74</v>
      </c>
      <c r="F31" s="10">
        <f>208.83+417.66</f>
        <v>626.49</v>
      </c>
      <c r="G31" s="10"/>
      <c r="H31" s="10"/>
      <c r="I31" s="10">
        <v>1233.8900000000001</v>
      </c>
      <c r="J31" s="10">
        <v>95.1</v>
      </c>
      <c r="K31" s="19">
        <f t="shared" si="1"/>
        <v>2429.2199999999998</v>
      </c>
      <c r="N31" s="9"/>
    </row>
    <row r="32" spans="1:14" s="29" customFormat="1" ht="26.4" x14ac:dyDescent="0.25">
      <c r="A32" s="24">
        <v>45790</v>
      </c>
      <c r="B32" s="25" t="s">
        <v>49</v>
      </c>
      <c r="C32" s="25" t="s">
        <v>50</v>
      </c>
      <c r="D32" s="14" t="s">
        <v>51</v>
      </c>
      <c r="E32" s="10">
        <v>174.85</v>
      </c>
      <c r="F32" s="10"/>
      <c r="G32" s="10"/>
      <c r="H32" s="10"/>
      <c r="I32" s="10"/>
      <c r="J32" s="10"/>
      <c r="K32" s="26">
        <f>SUM(E32:J32)</f>
        <v>174.85</v>
      </c>
      <c r="N32" s="30"/>
    </row>
    <row r="33" spans="1:14" s="29" customFormat="1" ht="26.4" x14ac:dyDescent="0.25">
      <c r="A33" s="24">
        <v>45796</v>
      </c>
      <c r="B33" s="25" t="s">
        <v>14</v>
      </c>
      <c r="C33" s="25" t="s">
        <v>52</v>
      </c>
      <c r="D33" s="14" t="s">
        <v>61</v>
      </c>
      <c r="E33" s="10">
        <v>192.98</v>
      </c>
      <c r="F33" s="10">
        <v>230</v>
      </c>
      <c r="G33" s="10"/>
      <c r="H33" s="10"/>
      <c r="I33" s="10"/>
      <c r="J33" s="10"/>
      <c r="K33" s="26">
        <f>SUM(E33:J33)</f>
        <v>422.98</v>
      </c>
      <c r="N33" s="30"/>
    </row>
    <row r="34" spans="1:14" s="29" customFormat="1" ht="26.4" x14ac:dyDescent="0.25">
      <c r="A34" s="24">
        <v>45802</v>
      </c>
      <c r="B34" s="25" t="s">
        <v>59</v>
      </c>
      <c r="C34" s="25" t="s">
        <v>53</v>
      </c>
      <c r="D34" s="14" t="s">
        <v>54</v>
      </c>
      <c r="E34" s="10">
        <v>1467.81</v>
      </c>
      <c r="F34" s="10"/>
      <c r="G34" s="10"/>
      <c r="H34" s="10"/>
      <c r="I34" s="10"/>
      <c r="J34" s="10"/>
      <c r="K34" s="26">
        <f>SUM(E34:J34)</f>
        <v>1467.81</v>
      </c>
      <c r="N34" s="30"/>
    </row>
    <row r="35" spans="1:14" s="29" customFormat="1" ht="26.4" x14ac:dyDescent="0.25">
      <c r="A35" s="24">
        <v>45802</v>
      </c>
      <c r="B35" s="25" t="s">
        <v>60</v>
      </c>
      <c r="C35" s="25" t="s">
        <v>53</v>
      </c>
      <c r="D35" s="14" t="s">
        <v>54</v>
      </c>
      <c r="E35" s="10">
        <v>1467.81</v>
      </c>
      <c r="F35" s="10"/>
      <c r="G35" s="10"/>
      <c r="H35" s="10"/>
      <c r="I35" s="10"/>
      <c r="J35" s="10"/>
      <c r="K35" s="26">
        <f>SUM(E35:J35)</f>
        <v>1467.81</v>
      </c>
      <c r="N35" s="30"/>
    </row>
    <row r="36" spans="1:14" s="29" customFormat="1" ht="39.6" x14ac:dyDescent="0.25">
      <c r="A36" s="24">
        <v>45838</v>
      </c>
      <c r="B36" s="25" t="s">
        <v>28</v>
      </c>
      <c r="C36" s="25" t="s">
        <v>9</v>
      </c>
      <c r="D36" s="14" t="s">
        <v>67</v>
      </c>
      <c r="E36" s="10">
        <v>431.49</v>
      </c>
      <c r="F36" s="10">
        <v>217.89</v>
      </c>
      <c r="G36" s="10"/>
      <c r="H36" s="10"/>
      <c r="I36" s="10"/>
      <c r="J36" s="10"/>
      <c r="K36" s="26">
        <f>SUM(E36:J36)</f>
        <v>649.38</v>
      </c>
      <c r="N36" s="30"/>
    </row>
    <row r="37" spans="1:14" s="29" customFormat="1" x14ac:dyDescent="0.25">
      <c r="A37" s="24">
        <v>45841</v>
      </c>
      <c r="B37" s="25" t="s">
        <v>34</v>
      </c>
      <c r="C37" s="25" t="s">
        <v>7</v>
      </c>
      <c r="D37" s="14" t="s">
        <v>66</v>
      </c>
      <c r="E37" s="10">
        <v>204.4</v>
      </c>
      <c r="F37" s="10"/>
      <c r="G37" s="10"/>
      <c r="H37" s="10"/>
      <c r="I37" s="10">
        <v>682</v>
      </c>
      <c r="J37" s="10"/>
      <c r="K37" s="26">
        <f>SUM(E37:J37)</f>
        <v>886.4</v>
      </c>
      <c r="N37" s="30"/>
    </row>
    <row r="38" spans="1:14" s="29" customFormat="1" x14ac:dyDescent="0.25">
      <c r="A38" s="24">
        <v>45841</v>
      </c>
      <c r="B38" s="25" t="s">
        <v>35</v>
      </c>
      <c r="C38" s="25" t="s">
        <v>7</v>
      </c>
      <c r="D38" s="14" t="s">
        <v>66</v>
      </c>
      <c r="E38" s="10">
        <v>204.4</v>
      </c>
      <c r="F38" s="10"/>
      <c r="G38" s="10"/>
      <c r="H38" s="10"/>
      <c r="I38" s="10"/>
      <c r="J38" s="10">
        <v>300</v>
      </c>
      <c r="K38" s="26">
        <f>SUM(E38:J38)</f>
        <v>504.4</v>
      </c>
      <c r="N38" s="30"/>
    </row>
    <row r="39" spans="1:14" s="29" customFormat="1" ht="39.6" x14ac:dyDescent="0.25">
      <c r="A39" s="24">
        <v>45853</v>
      </c>
      <c r="B39" s="25" t="s">
        <v>28</v>
      </c>
      <c r="C39" s="25" t="s">
        <v>68</v>
      </c>
      <c r="D39" s="14" t="s">
        <v>65</v>
      </c>
      <c r="E39" s="10">
        <v>2012.26</v>
      </c>
      <c r="F39" s="10">
        <v>929.17</v>
      </c>
      <c r="G39" s="10"/>
      <c r="H39" s="10">
        <v>84.29</v>
      </c>
      <c r="I39" s="10"/>
      <c r="J39" s="10"/>
      <c r="K39" s="26">
        <f>SUM(E39:J39)</f>
        <v>3025.72</v>
      </c>
      <c r="N39" s="30"/>
    </row>
    <row r="40" spans="1:14" s="29" customFormat="1" ht="26.4" x14ac:dyDescent="0.25">
      <c r="A40" s="24">
        <v>45854</v>
      </c>
      <c r="B40" s="25" t="s">
        <v>26</v>
      </c>
      <c r="C40" s="25" t="s">
        <v>55</v>
      </c>
      <c r="D40" s="14" t="s">
        <v>56</v>
      </c>
      <c r="E40" s="10">
        <v>98.7</v>
      </c>
      <c r="F40" s="10">
        <v>310</v>
      </c>
      <c r="G40" s="10"/>
      <c r="H40" s="10"/>
      <c r="I40" s="10"/>
      <c r="J40" s="10"/>
      <c r="K40" s="26">
        <f>SUM(E40:J40)</f>
        <v>408.7</v>
      </c>
      <c r="N40" s="30"/>
    </row>
    <row r="41" spans="1:14" s="29" customFormat="1" ht="26.4" x14ac:dyDescent="0.25">
      <c r="A41" s="24">
        <v>45856</v>
      </c>
      <c r="B41" s="25" t="s">
        <v>49</v>
      </c>
      <c r="C41" s="25" t="s">
        <v>57</v>
      </c>
      <c r="D41" s="14" t="s">
        <v>63</v>
      </c>
      <c r="E41" s="10"/>
      <c r="F41" s="10">
        <v>121.08</v>
      </c>
      <c r="G41" s="10"/>
      <c r="H41" s="10"/>
      <c r="I41" s="10"/>
      <c r="J41" s="10"/>
      <c r="K41" s="26">
        <f>SUM(E41:J41)</f>
        <v>121.08</v>
      </c>
      <c r="N41" s="30"/>
    </row>
    <row r="42" spans="1:14" s="29" customFormat="1" ht="26.4" x14ac:dyDescent="0.25">
      <c r="A42" s="24">
        <v>45864</v>
      </c>
      <c r="B42" s="25" t="s">
        <v>34</v>
      </c>
      <c r="C42" s="25" t="s">
        <v>58</v>
      </c>
      <c r="D42" s="14" t="s">
        <v>62</v>
      </c>
      <c r="E42" s="10">
        <f>315.98</f>
        <v>315.98</v>
      </c>
      <c r="F42" s="10">
        <v>279.49</v>
      </c>
      <c r="G42" s="10"/>
      <c r="H42" s="10"/>
      <c r="I42" s="10">
        <f>487.03+16.9</f>
        <v>503.92999999999995</v>
      </c>
      <c r="J42" s="10">
        <v>292.89999999999998</v>
      </c>
      <c r="K42" s="26">
        <f>SUM(E42:J42)</f>
        <v>1392.3000000000002</v>
      </c>
      <c r="N42" s="30"/>
    </row>
    <row r="43" spans="1:14" s="29" customFormat="1" ht="39.6" x14ac:dyDescent="0.25">
      <c r="A43" s="24">
        <v>45916</v>
      </c>
      <c r="B43" s="25" t="s">
        <v>28</v>
      </c>
      <c r="C43" s="25" t="s">
        <v>69</v>
      </c>
      <c r="D43" s="14" t="s">
        <v>64</v>
      </c>
      <c r="E43" s="11">
        <v>181.04</v>
      </c>
      <c r="F43" s="11">
        <v>278.54000000000002</v>
      </c>
      <c r="G43" s="11"/>
      <c r="H43" s="11"/>
      <c r="I43" s="11"/>
      <c r="J43" s="11"/>
      <c r="K43" s="28">
        <f>SUM(E43:J43)</f>
        <v>459.58000000000004</v>
      </c>
      <c r="N43" s="30"/>
    </row>
    <row r="44" spans="1:14" s="8" customFormat="1" ht="21" customHeight="1" x14ac:dyDescent="0.25">
      <c r="A44" s="1"/>
      <c r="B44" s="1"/>
      <c r="C44" s="1"/>
      <c r="D44" s="7"/>
      <c r="E44" s="5"/>
      <c r="F44" s="3"/>
      <c r="G44" s="3"/>
      <c r="H44" s="3"/>
      <c r="I44" s="3"/>
      <c r="J44" s="3"/>
      <c r="K44" s="3"/>
      <c r="L44" s="1"/>
      <c r="M44" s="1"/>
      <c r="N44" s="1"/>
    </row>
    <row r="45" spans="1:14" s="8" customFormat="1" ht="21" customHeight="1" x14ac:dyDescent="0.25">
      <c r="A45" s="1"/>
      <c r="B45" s="1"/>
      <c r="C45" s="1"/>
      <c r="D45" s="7"/>
      <c r="E45" s="5"/>
      <c r="F45" s="3"/>
      <c r="G45" s="3"/>
      <c r="H45" s="3"/>
      <c r="I45" s="3"/>
      <c r="J45" s="3"/>
      <c r="K45" s="3"/>
      <c r="L45" s="1"/>
      <c r="M45" s="1"/>
      <c r="N45" s="1"/>
    </row>
    <row r="46" spans="1:14" s="8" customFormat="1" ht="21" customHeight="1" x14ac:dyDescent="0.25">
      <c r="A46" s="1"/>
      <c r="B46" s="1"/>
      <c r="C46" s="1"/>
      <c r="D46" s="7"/>
      <c r="E46" s="5"/>
      <c r="F46" s="3"/>
      <c r="G46" s="3"/>
      <c r="H46" s="3"/>
      <c r="I46" s="3"/>
      <c r="J46" s="3"/>
      <c r="K46" s="3"/>
      <c r="L46" s="1"/>
      <c r="M46" s="1"/>
      <c r="N46" s="1"/>
    </row>
    <row r="47" spans="1:14" s="8" customFormat="1" ht="21" customHeight="1" x14ac:dyDescent="0.25">
      <c r="A47" s="1"/>
      <c r="B47" s="1"/>
      <c r="C47" s="1"/>
      <c r="D47" s="7"/>
      <c r="E47" s="5"/>
      <c r="F47" s="3"/>
      <c r="G47" s="3"/>
      <c r="H47" s="3"/>
      <c r="I47" s="3"/>
      <c r="J47" s="3"/>
      <c r="K47" s="3"/>
      <c r="L47" s="1"/>
      <c r="M47" s="1"/>
      <c r="N47" s="1"/>
    </row>
    <row r="48" spans="1:14" s="8" customFormat="1" ht="21" customHeight="1" x14ac:dyDescent="0.25">
      <c r="A48" s="1"/>
      <c r="B48" s="1"/>
      <c r="C48" s="1"/>
      <c r="D48" s="7"/>
      <c r="E48" s="5"/>
      <c r="F48" s="3"/>
      <c r="G48" s="3"/>
      <c r="H48" s="3"/>
      <c r="I48" s="3"/>
      <c r="J48" s="3"/>
      <c r="K48" s="3"/>
      <c r="L48" s="1"/>
      <c r="M48" s="1"/>
      <c r="N48" s="1"/>
    </row>
    <row r="49" spans="1:14" s="8" customFormat="1" ht="21" customHeight="1" x14ac:dyDescent="0.25">
      <c r="A49" s="1"/>
      <c r="B49" s="1"/>
      <c r="C49" s="1"/>
      <c r="D49" s="7"/>
      <c r="E49" s="5"/>
      <c r="F49" s="3"/>
      <c r="G49" s="3"/>
      <c r="H49" s="3"/>
      <c r="I49" s="3"/>
      <c r="J49" s="3"/>
      <c r="K49" s="3"/>
      <c r="L49" s="1"/>
      <c r="M49" s="1"/>
      <c r="N49" s="1"/>
    </row>
    <row r="50" spans="1:14" s="8" customFormat="1" ht="21" customHeight="1" x14ac:dyDescent="0.25">
      <c r="A50" s="1"/>
      <c r="B50" s="1"/>
      <c r="C50" s="1"/>
      <c r="D50" s="7"/>
      <c r="E50" s="5"/>
      <c r="F50" s="3"/>
      <c r="G50" s="3"/>
      <c r="H50" s="3"/>
      <c r="I50" s="3"/>
      <c r="J50" s="3"/>
      <c r="K50" s="3"/>
      <c r="L50" s="1"/>
      <c r="M50" s="1"/>
      <c r="N50" s="1"/>
    </row>
    <row r="51" spans="1:14" s="8" customFormat="1" ht="21" customHeight="1" x14ac:dyDescent="0.25">
      <c r="A51" s="1"/>
      <c r="B51" s="1"/>
      <c r="C51" s="1"/>
      <c r="D51" s="7"/>
      <c r="E51" s="5"/>
      <c r="F51" s="3"/>
      <c r="G51" s="3"/>
      <c r="H51" s="3"/>
      <c r="I51" s="3"/>
      <c r="J51" s="3"/>
      <c r="K51" s="3"/>
      <c r="L51" s="1"/>
      <c r="M51" s="1"/>
      <c r="N51" s="1"/>
    </row>
    <row r="52" spans="1:14" s="8" customFormat="1" ht="21" customHeight="1" x14ac:dyDescent="0.25">
      <c r="A52" s="1"/>
      <c r="B52" s="1"/>
      <c r="C52" s="1"/>
      <c r="D52" s="7"/>
      <c r="E52" s="5"/>
      <c r="F52" s="3"/>
      <c r="G52" s="3"/>
      <c r="H52" s="3"/>
      <c r="I52" s="3"/>
      <c r="J52" s="3"/>
      <c r="K52" s="3"/>
      <c r="L52" s="1"/>
      <c r="M52" s="1"/>
      <c r="N52" s="1"/>
    </row>
    <row r="53" spans="1:14" s="8" customFormat="1" ht="21" customHeight="1" x14ac:dyDescent="0.25">
      <c r="A53" s="1"/>
      <c r="B53" s="1"/>
      <c r="C53" s="1"/>
      <c r="D53" s="7"/>
      <c r="E53" s="5"/>
      <c r="F53" s="3"/>
      <c r="G53" s="3"/>
      <c r="H53" s="3"/>
      <c r="I53" s="3"/>
      <c r="J53" s="3"/>
      <c r="K53" s="3"/>
      <c r="L53" s="1"/>
      <c r="M53" s="1"/>
      <c r="N53" s="1"/>
    </row>
    <row r="54" spans="1:14" s="8" customFormat="1" ht="21" customHeight="1" x14ac:dyDescent="0.25">
      <c r="A54" s="1"/>
      <c r="B54" s="1"/>
      <c r="C54" s="1"/>
      <c r="D54" s="7"/>
      <c r="E54" s="5"/>
      <c r="F54" s="3"/>
      <c r="G54" s="3"/>
      <c r="H54" s="3"/>
      <c r="I54" s="3"/>
      <c r="J54" s="3"/>
      <c r="K54" s="3"/>
      <c r="L54" s="1"/>
      <c r="M54" s="1"/>
      <c r="N54" s="1"/>
    </row>
    <row r="55" spans="1:14" s="8" customFormat="1" ht="21" customHeight="1" x14ac:dyDescent="0.25">
      <c r="A55" s="1"/>
      <c r="B55" s="1"/>
      <c r="C55" s="1"/>
      <c r="D55" s="7"/>
      <c r="E55" s="5"/>
      <c r="F55" s="3"/>
      <c r="G55" s="3"/>
      <c r="H55" s="3"/>
      <c r="I55" s="3"/>
      <c r="J55" s="3"/>
      <c r="K55" s="3"/>
      <c r="L55" s="1"/>
      <c r="M55" s="1"/>
      <c r="N55" s="1"/>
    </row>
    <row r="56" spans="1:14" s="8" customFormat="1" ht="21" customHeight="1" x14ac:dyDescent="0.25">
      <c r="A56" s="1"/>
      <c r="B56" s="1"/>
      <c r="C56" s="1"/>
      <c r="D56" s="7"/>
      <c r="E56" s="5"/>
      <c r="F56" s="3"/>
      <c r="G56" s="3"/>
      <c r="H56" s="3"/>
      <c r="I56" s="3"/>
      <c r="J56" s="3"/>
      <c r="K56" s="3"/>
      <c r="L56" s="1"/>
      <c r="M56" s="1"/>
      <c r="N56" s="1"/>
    </row>
    <row r="57" spans="1:14" s="8" customFormat="1" ht="21" customHeight="1" x14ac:dyDescent="0.25">
      <c r="A57" s="1"/>
      <c r="B57" s="1"/>
      <c r="C57" s="1"/>
      <c r="D57" s="7"/>
      <c r="E57" s="5"/>
      <c r="F57" s="3"/>
      <c r="G57" s="3"/>
      <c r="H57" s="3"/>
      <c r="I57" s="3"/>
      <c r="J57" s="3"/>
      <c r="K57" s="3"/>
      <c r="L57" s="1"/>
      <c r="M57" s="1"/>
      <c r="N57" s="1"/>
    </row>
    <row r="58" spans="1:14" s="8" customFormat="1" ht="21" customHeight="1" x14ac:dyDescent="0.25">
      <c r="A58" s="1"/>
      <c r="B58" s="1"/>
      <c r="C58" s="1"/>
      <c r="D58" s="7"/>
      <c r="E58" s="5"/>
      <c r="F58" s="3"/>
      <c r="G58" s="3"/>
      <c r="H58" s="3"/>
      <c r="I58" s="3"/>
      <c r="J58" s="3"/>
      <c r="K58" s="3"/>
      <c r="L58" s="1"/>
      <c r="M58" s="1"/>
      <c r="N58" s="1"/>
    </row>
    <row r="59" spans="1:14" s="8" customFormat="1" ht="21" customHeight="1" x14ac:dyDescent="0.25">
      <c r="A59" s="1"/>
      <c r="B59" s="1"/>
      <c r="C59" s="1"/>
      <c r="D59" s="7"/>
      <c r="E59" s="5"/>
      <c r="F59" s="3"/>
      <c r="G59" s="3"/>
      <c r="H59" s="3"/>
      <c r="I59" s="3"/>
      <c r="J59" s="3"/>
      <c r="K59" s="3"/>
      <c r="L59" s="1"/>
      <c r="M59" s="1"/>
      <c r="N59" s="1"/>
    </row>
    <row r="60" spans="1:14" s="8" customFormat="1" ht="21" customHeight="1" x14ac:dyDescent="0.25">
      <c r="A60" s="1"/>
      <c r="B60" s="1"/>
      <c r="C60" s="1"/>
      <c r="D60" s="7"/>
      <c r="E60" s="5"/>
      <c r="F60" s="3"/>
      <c r="G60" s="3"/>
      <c r="H60" s="3"/>
      <c r="I60" s="3"/>
      <c r="J60" s="3"/>
      <c r="K60" s="3"/>
      <c r="L60" s="1"/>
      <c r="M60" s="1"/>
      <c r="N60" s="1"/>
    </row>
    <row r="61" spans="1:14" s="8" customFormat="1" x14ac:dyDescent="0.25">
      <c r="A61" s="1"/>
      <c r="B61" s="1"/>
      <c r="C61" s="1"/>
      <c r="D61" s="7"/>
      <c r="E61" s="5"/>
      <c r="F61" s="3"/>
      <c r="G61" s="3"/>
      <c r="H61" s="3"/>
      <c r="I61" s="3"/>
      <c r="J61" s="3"/>
      <c r="K61" s="3"/>
      <c r="L61" s="1"/>
      <c r="M61" s="1"/>
      <c r="N61" s="1"/>
    </row>
    <row r="62" spans="1:14" s="8" customFormat="1" x14ac:dyDescent="0.25">
      <c r="A62" s="1"/>
      <c r="B62" s="1"/>
      <c r="C62" s="1"/>
      <c r="D62" s="7"/>
      <c r="E62" s="5"/>
      <c r="F62" s="3"/>
      <c r="G62" s="3"/>
      <c r="H62" s="3"/>
      <c r="I62" s="3"/>
      <c r="J62" s="3"/>
      <c r="K62" s="3"/>
      <c r="L62" s="1"/>
      <c r="M62" s="1"/>
      <c r="N62" s="1"/>
    </row>
    <row r="63" spans="1:14" x14ac:dyDescent="0.25">
      <c r="E63" s="5"/>
      <c r="F63" s="3"/>
      <c r="G63" s="3"/>
      <c r="H63" s="3"/>
      <c r="I63" s="3"/>
      <c r="J63" s="3"/>
      <c r="K63" s="3"/>
    </row>
    <row r="64" spans="1:14" x14ac:dyDescent="0.25">
      <c r="E64" s="5"/>
      <c r="F64" s="3"/>
      <c r="G64" s="3"/>
      <c r="H64" s="3"/>
      <c r="I64" s="3"/>
      <c r="J64" s="3"/>
      <c r="K64" s="3"/>
    </row>
    <row r="65" spans="5:11" x14ac:dyDescent="0.25">
      <c r="E65" s="5"/>
      <c r="F65" s="3"/>
      <c r="G65" s="3"/>
      <c r="H65" s="3"/>
      <c r="I65" s="3"/>
      <c r="J65" s="3"/>
      <c r="K65" s="3"/>
    </row>
  </sheetData>
  <autoFilter ref="A3:K31" xr:uid="{186F867F-9532-4E4A-A9E3-E97E255BDB2D}">
    <sortState xmlns:xlrd2="http://schemas.microsoft.com/office/spreadsheetml/2017/richdata2" ref="A4:K20">
      <sortCondition ref="A3:A20"/>
    </sortState>
  </autoFilter>
  <mergeCells count="2">
    <mergeCell ref="A1:K1"/>
    <mergeCell ref="A2:K2"/>
  </mergeCells>
  <phoneticPr fontId="4" type="noConversion"/>
  <pageMargins left="0" right="0" top="0.47244094488188981" bottom="0.39370078740157483" header="0.27559055118110237" footer="0.15748031496062992"/>
  <pageSetup paperSize="9" scale="75" orientation="landscape" r:id="rId1"/>
  <headerFooter alignWithMargins="0">
    <oddFooter>&amp;R&amp;D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Presentació Dades</vt:lpstr>
      <vt:lpstr>'Presentació Dades'!Títols_per_imprimir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pazosprs</dc:creator>
  <cp:lastModifiedBy>SAUMOY CASTRO, MARIA TERESA</cp:lastModifiedBy>
  <cp:lastPrinted>2024-12-10T09:43:17Z</cp:lastPrinted>
  <dcterms:created xsi:type="dcterms:W3CDTF">2010-05-31T10:50:15Z</dcterms:created>
  <dcterms:modified xsi:type="dcterms:W3CDTF">2025-10-17T09:25:36Z</dcterms:modified>
</cp:coreProperties>
</file>