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dinavm/Desktop/"/>
    </mc:Choice>
  </mc:AlternateContent>
  <xr:revisionPtr revIDLastSave="0" documentId="13_ncr:1_{161088B7-79A4-904B-8CA3-97AD81195D4D}" xr6:coauthVersionLast="47" xr6:coauthVersionMax="47" xr10:uidLastSave="{00000000-0000-0000-0000-000000000000}"/>
  <bookViews>
    <workbookView xWindow="160" yWindow="920" windowWidth="29080" windowHeight="16980" xr2:uid="{4CAC2116-8E73-624F-BAE4-784AC45BE9A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F105" i="1"/>
  <c r="D105" i="1"/>
  <c r="H100" i="1"/>
  <c r="H99" i="1"/>
  <c r="H97" i="1"/>
  <c r="H94" i="1"/>
  <c r="H92" i="1"/>
  <c r="H91" i="1"/>
  <c r="H88" i="1"/>
  <c r="H85" i="1"/>
  <c r="H84" i="1"/>
  <c r="H83" i="1"/>
  <c r="H82" i="1"/>
  <c r="H79" i="1"/>
  <c r="H77" i="1"/>
  <c r="H74" i="1"/>
  <c r="H73" i="1"/>
  <c r="H70" i="1"/>
  <c r="H69" i="1"/>
  <c r="H67" i="1"/>
  <c r="H65" i="1"/>
  <c r="H57" i="1"/>
  <c r="H56" i="1"/>
  <c r="H54" i="1"/>
  <c r="H51" i="1"/>
  <c r="H48" i="1"/>
  <c r="H46" i="1"/>
  <c r="H43" i="1"/>
  <c r="H33" i="1"/>
  <c r="H31" i="1"/>
  <c r="H26" i="1"/>
  <c r="H22" i="1"/>
  <c r="H20" i="1"/>
  <c r="H19" i="1"/>
  <c r="H7" i="1"/>
  <c r="I37" i="1" s="1"/>
  <c r="H105" i="1" l="1"/>
</calcChain>
</file>

<file path=xl/sharedStrings.xml><?xml version="1.0" encoding="utf-8"?>
<sst xmlns="http://schemas.openxmlformats.org/spreadsheetml/2006/main" count="183" uniqueCount="90">
  <si>
    <t>Inversió en producció</t>
  </si>
  <si>
    <t>TOTAL CAMPANYA</t>
  </si>
  <si>
    <t>TOTALS</t>
  </si>
  <si>
    <t>Proveïdors</t>
  </si>
  <si>
    <t>Campanya Educació</t>
  </si>
  <si>
    <t>Insercions Presidència</t>
  </si>
  <si>
    <t>Inversió en mitjans</t>
  </si>
  <si>
    <t>*Els imports corresponen a la facturació real de cada contracte, que pot ser sensiblement inferior al pressupost inicial degut a que algunes insercions no es duen a terme per raons alienes a la Diputació de Barcelona.</t>
  </si>
  <si>
    <t>Dataplanning España, SL</t>
  </si>
  <si>
    <t>Belowactions, SL</t>
  </si>
  <si>
    <t>Campanya BCN+ a operadors turístics</t>
  </si>
  <si>
    <r>
      <t xml:space="preserve">XXSS
</t>
    </r>
    <r>
      <rPr>
        <i/>
        <sz val="12"/>
        <color theme="1"/>
        <rFont val="Helvetica"/>
        <family val="2"/>
      </rPr>
      <t>Inclou totes les accions de pagament a XXSS que es fan a les diferents campanyes per a totes les àrees corporatives</t>
    </r>
    <r>
      <rPr>
        <sz val="12"/>
        <color theme="1"/>
        <rFont val="Helvetica"/>
        <family val="2"/>
      </rPr>
      <t xml:space="preserve"> (*)</t>
    </r>
  </si>
  <si>
    <t>Imputat dins la campanya n.2 de XXSS (*)</t>
  </si>
  <si>
    <t>TOTS ELS IMPORTS INCLOUEN L'IVA.</t>
  </si>
  <si>
    <t>Campanya 25N</t>
  </si>
  <si>
    <t>XXSS Turisme</t>
  </si>
  <si>
    <t>XXSS Biblioteques</t>
  </si>
  <si>
    <t>Campanya Renovables 2030</t>
  </si>
  <si>
    <t>Campanya Diari de la Diputació</t>
  </si>
  <si>
    <t>Producció interna</t>
  </si>
  <si>
    <t>Campanya Dia de la Dona</t>
  </si>
  <si>
    <t>Campanya LGTBI</t>
  </si>
  <si>
    <t>Campanya Incendis (amb Generalitat)</t>
  </si>
  <si>
    <t xml:space="preserve">Gabinet de Comunicació </t>
  </si>
  <si>
    <t>Campanya Institut del Teatre</t>
  </si>
  <si>
    <t>Campanya Xarxa de Parcs Naturals</t>
  </si>
  <si>
    <t>Campanya Palau Güell</t>
  </si>
  <si>
    <t>Campanya Sense anar més lluny</t>
  </si>
  <si>
    <t>Campanya Gastroescapades primavera</t>
  </si>
  <si>
    <t>Campanya Fires modernistes</t>
  </si>
  <si>
    <t>Campanya Foment del ciclisme</t>
  </si>
  <si>
    <t>Campanya Ecos del mar</t>
  </si>
  <si>
    <t>Campanya Local IA</t>
  </si>
  <si>
    <t>Campanya Polígons empresarials</t>
  </si>
  <si>
    <t>Campanya CIDO</t>
  </si>
  <si>
    <t>Campanya Edatisme</t>
  </si>
  <si>
    <t>Campanya Compres segures</t>
  </si>
  <si>
    <t>Campanya Gastroescapades tardor</t>
  </si>
  <si>
    <t>Campanya Drets Culturals</t>
  </si>
  <si>
    <t>Campanya Consum responsable</t>
  </si>
  <si>
    <t>Campanya Llibreria de la Diba</t>
  </si>
  <si>
    <t>Campanya Festival El Culturista</t>
  </si>
  <si>
    <t>Campanya BCN+ Camping</t>
  </si>
  <si>
    <t>Campanya BCN+ Internacional (Open Chess)</t>
  </si>
  <si>
    <t>Campanya BCN+ Nadal</t>
  </si>
  <si>
    <t>Campanya Centres Locals de Serveis a les Empreses</t>
  </si>
  <si>
    <t>UTE Infinity Media-Adsplanning</t>
  </si>
  <si>
    <t>Iki Media Communications, SL</t>
  </si>
  <si>
    <t>Nivoria Solutions, SL</t>
  </si>
  <si>
    <t>Wavemaker Publicidad Spain, SL</t>
  </si>
  <si>
    <t>Dynamo Video, SL</t>
  </si>
  <si>
    <t>Zosmamedia, SL</t>
  </si>
  <si>
    <t>Elab Studio, SL</t>
  </si>
  <si>
    <t>Anuals (8)</t>
  </si>
  <si>
    <t>Temporals (26)</t>
  </si>
  <si>
    <r>
      <t xml:space="preserve">GEDI Gestió i Disseny SCCL </t>
    </r>
    <r>
      <rPr>
        <i/>
        <sz val="11"/>
        <color theme="1"/>
        <rFont val="Helvetica"/>
        <family val="2"/>
      </rPr>
      <t>(Vídeo jornada govern local per a XXSS)</t>
    </r>
  </si>
  <si>
    <r>
      <rPr>
        <sz val="12"/>
        <color theme="1"/>
        <rFont val="Helvetica"/>
        <family val="2"/>
      </rPr>
      <t>Cristina Reventós Bosch</t>
    </r>
    <r>
      <rPr>
        <i/>
        <sz val="12"/>
        <color theme="1"/>
        <rFont val="Helvetica"/>
        <family val="2"/>
      </rPr>
      <t xml:space="preserve"> </t>
    </r>
    <r>
      <rPr>
        <i/>
        <sz val="11"/>
        <color theme="1"/>
        <rFont val="Helvetica"/>
        <family val="2"/>
      </rPr>
      <t>(Adaptacions anuncis)</t>
    </r>
  </si>
  <si>
    <r>
      <t xml:space="preserve">Cristina Reventós Bosch </t>
    </r>
    <r>
      <rPr>
        <i/>
        <sz val="11"/>
        <color theme="1"/>
        <rFont val="Helvetica"/>
        <family val="2"/>
      </rPr>
      <t>(Vídeo Campanya platges per a XXSS)</t>
    </r>
  </si>
  <si>
    <r>
      <rPr>
        <sz val="12"/>
        <color theme="1"/>
        <rFont val="Helvetica"/>
        <family val="2"/>
      </rPr>
      <t>Silvia Gómez Oliete</t>
    </r>
    <r>
      <rPr>
        <i/>
        <sz val="11"/>
        <color theme="1"/>
        <rFont val="Helvetica"/>
        <family val="2"/>
      </rPr>
      <t xml:space="preserve"> (Vídeo presentació Palau Güell)</t>
    </r>
  </si>
  <si>
    <r>
      <rPr>
        <sz val="12"/>
        <color theme="1"/>
        <rFont val="Helvetica"/>
        <family val="2"/>
      </rPr>
      <t xml:space="preserve">Cheeseburger Productions SL </t>
    </r>
    <r>
      <rPr>
        <i/>
        <sz val="11"/>
        <color theme="1"/>
        <rFont val="Helvetica"/>
        <family val="2"/>
      </rPr>
      <t>(Vídeo per a XXSS, Recomanacions adults)</t>
    </r>
  </si>
  <si>
    <r>
      <rPr>
        <sz val="12"/>
        <color theme="1"/>
        <rFont val="Helvetica"/>
        <family val="2"/>
      </rPr>
      <t>Cheeseburger Productions SL</t>
    </r>
    <r>
      <rPr>
        <i/>
        <sz val="12"/>
        <color theme="1"/>
        <rFont val="Helvetica"/>
        <family val="2"/>
      </rPr>
      <t xml:space="preserve"> </t>
    </r>
    <r>
      <rPr>
        <i/>
        <sz val="11"/>
        <color theme="1"/>
        <rFont val="Helvetica"/>
        <family val="2"/>
      </rPr>
      <t>(Vídeo per a XXSS, Recomanacions infants)</t>
    </r>
  </si>
  <si>
    <r>
      <rPr>
        <sz val="12"/>
        <color theme="1"/>
        <rFont val="Helvetica"/>
        <family val="2"/>
      </rPr>
      <t>Sidecar Servicios Generales Marketing SL</t>
    </r>
    <r>
      <rPr>
        <i/>
        <sz val="12"/>
        <color theme="1"/>
        <rFont val="Helvetica"/>
        <family val="2"/>
      </rPr>
      <t xml:space="preserve"> </t>
    </r>
    <r>
      <rPr>
        <i/>
        <sz val="11"/>
        <color theme="1"/>
        <rFont val="Helvetica"/>
        <family val="2"/>
      </rPr>
      <t>(Vídeo per a XXSS, Nits del Palau Güell)</t>
    </r>
  </si>
  <si>
    <r>
      <rPr>
        <sz val="12"/>
        <color theme="1"/>
        <rFont val="Helvetica"/>
        <family val="2"/>
      </rPr>
      <t>Media Manga Mangotière SL</t>
    </r>
    <r>
      <rPr>
        <i/>
        <sz val="12"/>
        <color theme="1"/>
        <rFont val="Helvetica"/>
        <family val="2"/>
      </rPr>
      <t xml:space="preserve"> </t>
    </r>
    <r>
      <rPr>
        <i/>
        <sz val="11"/>
        <color theme="1"/>
        <rFont val="Helvetica"/>
        <family val="2"/>
      </rPr>
      <t>(Falca)</t>
    </r>
  </si>
  <si>
    <r>
      <rPr>
        <sz val="12"/>
        <color theme="1"/>
        <rFont val="Helvetica"/>
        <family val="2"/>
      </rPr>
      <t xml:space="preserve">Sidecar Servicios Generales Marketing SL </t>
    </r>
    <r>
      <rPr>
        <i/>
        <sz val="11"/>
        <color theme="1"/>
        <rFont val="Helvetica"/>
        <family val="2"/>
      </rPr>
      <t>(Creativitat i espot)</t>
    </r>
  </si>
  <si>
    <r>
      <t xml:space="preserve">Cirici &amp; La Creativa SL </t>
    </r>
    <r>
      <rPr>
        <i/>
        <sz val="11"/>
        <color theme="1"/>
        <rFont val="Helvetica"/>
        <family val="2"/>
      </rPr>
      <t>(Videobaners)</t>
    </r>
  </si>
  <si>
    <r>
      <t xml:space="preserve">Elena Losada Mansilla </t>
    </r>
    <r>
      <rPr>
        <i/>
        <sz val="11"/>
        <color theme="1"/>
        <rFont val="Helvetica"/>
        <family val="2"/>
      </rPr>
      <t>(Adaptacions anuncis)</t>
    </r>
  </si>
  <si>
    <r>
      <t xml:space="preserve">Sidecar Servicios Generales Marketing SL </t>
    </r>
    <r>
      <rPr>
        <i/>
        <sz val="11"/>
        <color theme="1"/>
        <rFont val="Helvetica"/>
        <family val="2"/>
      </rPr>
      <t>(Gestió i promoció digital del sorteig cançó Sense anar més lluny)</t>
    </r>
  </si>
  <si>
    <r>
      <t xml:space="preserve">Balneario Termas Victoria SA </t>
    </r>
    <r>
      <rPr>
        <i/>
        <sz val="11"/>
        <color theme="1"/>
        <rFont val="Helvetica"/>
        <family val="2"/>
      </rPr>
      <t>(Premi sorteig Sense anar més lluny, experiència benestar)</t>
    </r>
  </si>
  <si>
    <r>
      <t xml:space="preserve">Salagros 1497 SL </t>
    </r>
    <r>
      <rPr>
        <i/>
        <sz val="11"/>
        <color theme="1"/>
        <rFont val="Helvetica"/>
        <family val="2"/>
      </rPr>
      <t>(Premi sorteig Sense anar més lluny, experiència gastronòmica)</t>
    </r>
  </si>
  <si>
    <r>
      <t xml:space="preserve">Globus Grial SL </t>
    </r>
    <r>
      <rPr>
        <i/>
        <sz val="11"/>
        <color theme="1"/>
        <rFont val="Helvetica"/>
        <family val="2"/>
      </rPr>
      <t>(Premi sorteig Sense anar més lluny, vol en globus)</t>
    </r>
  </si>
  <si>
    <r>
      <t xml:space="preserve">Sílvia Gómez Oliete </t>
    </r>
    <r>
      <rPr>
        <i/>
        <sz val="11"/>
        <color theme="1"/>
        <rFont val="Helvetica"/>
        <family val="2"/>
      </rPr>
      <t>(Espots)</t>
    </r>
  </si>
  <si>
    <r>
      <t xml:space="preserve">Sílvia Gómez Oliete </t>
    </r>
    <r>
      <rPr>
        <i/>
        <sz val="11"/>
        <color theme="1"/>
        <rFont val="Helvetica"/>
        <family val="2"/>
      </rPr>
      <t>(Videobaners)</t>
    </r>
  </si>
  <si>
    <r>
      <t xml:space="preserve">Basis Studio SCP </t>
    </r>
    <r>
      <rPr>
        <i/>
        <sz val="11"/>
        <color theme="1"/>
        <rFont val="Helvetica"/>
        <family val="2"/>
      </rPr>
      <t>(Adaptacions material ajuntaments, Civisme als Parcs)</t>
    </r>
  </si>
  <si>
    <r>
      <t xml:space="preserve">Ricard Badia Ejarque </t>
    </r>
    <r>
      <rPr>
        <i/>
        <sz val="11"/>
        <color theme="1"/>
        <rFont val="Helvetica"/>
        <family val="2"/>
      </rPr>
      <t>(Vídeo per a XXSS, Campanya Bus Parc)</t>
    </r>
  </si>
  <si>
    <r>
      <rPr>
        <sz val="12"/>
        <color theme="1"/>
        <rFont val="Helvetica"/>
        <family val="2"/>
      </rPr>
      <t xml:space="preserve">Ricard Badia Ejarque </t>
    </r>
    <r>
      <rPr>
        <i/>
        <sz val="11"/>
        <color theme="1"/>
        <rFont val="Helvetica"/>
        <family val="2"/>
      </rPr>
      <t>(Vídeo per a XXSS, Gossos lligats)</t>
    </r>
  </si>
  <si>
    <r>
      <rPr>
        <sz val="12"/>
        <color theme="1"/>
        <rFont val="Helvetica"/>
        <family val="2"/>
      </rPr>
      <t>Basis Studio SCP</t>
    </r>
    <r>
      <rPr>
        <i/>
        <sz val="11"/>
        <color theme="1"/>
        <rFont val="Helvetica"/>
        <family val="2"/>
      </rPr>
      <t xml:space="preserve"> (Adaptacions anuncis)</t>
    </r>
  </si>
  <si>
    <r>
      <t xml:space="preserve">Media Manga Mangotière SL </t>
    </r>
    <r>
      <rPr>
        <i/>
        <sz val="11"/>
        <color theme="1"/>
        <rFont val="Helvetica"/>
        <family val="2"/>
      </rPr>
      <t>(Falca)</t>
    </r>
  </si>
  <si>
    <r>
      <t xml:space="preserve">Cristina Reventós Bosch </t>
    </r>
    <r>
      <rPr>
        <i/>
        <sz val="11"/>
        <color theme="1"/>
        <rFont val="Helvetica"/>
        <family val="2"/>
      </rPr>
      <t>(Creativitat)</t>
    </r>
  </si>
  <si>
    <r>
      <rPr>
        <sz val="12"/>
        <color theme="1"/>
        <rFont val="Helvetica"/>
        <family val="2"/>
      </rPr>
      <t>Elena Losada Mansilla</t>
    </r>
    <r>
      <rPr>
        <i/>
        <sz val="11"/>
        <color theme="1"/>
        <rFont val="Helvetica"/>
        <family val="2"/>
      </rPr>
      <t xml:space="preserve"> (Adaptacions vídeos per a XXSS)</t>
    </r>
  </si>
  <si>
    <r>
      <t xml:space="preserve">Sílvia Gómez Oliete </t>
    </r>
    <r>
      <rPr>
        <i/>
        <sz val="11"/>
        <color theme="1"/>
        <rFont val="Helvetica"/>
        <family val="2"/>
      </rPr>
      <t>(Vídeos)</t>
    </r>
  </si>
  <si>
    <r>
      <t>Cristina Reventós Bosch</t>
    </r>
    <r>
      <rPr>
        <i/>
        <sz val="12"/>
        <color theme="1"/>
        <rFont val="Helvetica"/>
        <family val="2"/>
      </rPr>
      <t xml:space="preserve"> </t>
    </r>
    <r>
      <rPr>
        <i/>
        <sz val="11"/>
        <color theme="1"/>
        <rFont val="Helvetica"/>
        <family val="2"/>
      </rPr>
      <t>(Anuncis)</t>
    </r>
  </si>
  <si>
    <r>
      <rPr>
        <sz val="12"/>
        <color theme="1"/>
        <rFont val="Helvetica"/>
        <family val="2"/>
      </rPr>
      <t>La Sembra - Agència de Comunicació Social SCCL</t>
    </r>
    <r>
      <rPr>
        <i/>
        <sz val="12"/>
        <color theme="1"/>
        <rFont val="Helvetica"/>
        <family val="2"/>
      </rPr>
      <t xml:space="preserve"> </t>
    </r>
    <r>
      <rPr>
        <i/>
        <sz val="11"/>
        <color theme="1"/>
        <rFont val="Helvetica"/>
        <family val="2"/>
      </rPr>
      <t>(Creativitat)</t>
    </r>
  </si>
  <si>
    <r>
      <rPr>
        <sz val="12"/>
        <color theme="1"/>
        <rFont val="Helvetica"/>
        <family val="2"/>
      </rPr>
      <t>Elena Losada Mansilla</t>
    </r>
    <r>
      <rPr>
        <i/>
        <sz val="12"/>
        <color theme="1"/>
        <rFont val="Helvetica"/>
        <family val="2"/>
      </rPr>
      <t xml:space="preserve"> </t>
    </r>
    <r>
      <rPr>
        <i/>
        <sz val="11"/>
        <color theme="1"/>
        <rFont val="Helvetica"/>
        <family val="2"/>
      </rPr>
      <t>(Adaptacions anuncis)</t>
    </r>
  </si>
  <si>
    <r>
      <rPr>
        <sz val="12"/>
        <color theme="1"/>
        <rFont val="Helvetica"/>
        <family val="2"/>
      </rPr>
      <t xml:space="preserve">Cheeseburger Productions SL </t>
    </r>
    <r>
      <rPr>
        <i/>
        <sz val="11"/>
        <color theme="1"/>
        <rFont val="Helvetica"/>
        <family val="2"/>
      </rPr>
      <t>(Adaptacions)</t>
    </r>
  </si>
  <si>
    <r>
      <t xml:space="preserve">Lemon SL </t>
    </r>
    <r>
      <rPr>
        <i/>
        <sz val="11"/>
        <color theme="1"/>
        <rFont val="Helvetica"/>
        <family val="2"/>
      </rPr>
      <t>(Creativitat)</t>
    </r>
  </si>
  <si>
    <t>CAMPANYES PUBLICITÀRIES 2025. Diputació de Barcelona</t>
  </si>
  <si>
    <r>
      <t xml:space="preserve">Ricard Badia Ejarque </t>
    </r>
    <r>
      <rPr>
        <i/>
        <sz val="11"/>
        <color theme="1"/>
        <rFont val="Helvetica"/>
        <family val="2"/>
      </rPr>
      <t>(Fotografies publicitàries Parcs i espais naturals)</t>
    </r>
  </si>
  <si>
    <r>
      <t xml:space="preserve">Sílvia Gómez Oliete </t>
    </r>
    <r>
      <rPr>
        <i/>
        <sz val="11"/>
        <color theme="1"/>
        <rFont val="Helvetica"/>
        <family val="2"/>
      </rPr>
      <t>(Videobàners html5)</t>
    </r>
  </si>
  <si>
    <r>
      <t xml:space="preserve">RDCOMUNICACIO 2018 SL </t>
    </r>
    <r>
      <rPr>
        <i/>
        <sz val="11"/>
        <color theme="1"/>
        <rFont val="Helvetica"/>
        <family val="2"/>
      </rPr>
      <t>(Creativitat i estratègia)</t>
    </r>
  </si>
  <si>
    <t>Secció de Publicitat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</si>
</sst>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7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4"/>
      <color theme="1"/>
      <name val="Helvetica"/>
      <family val="2"/>
    </font>
    <font>
      <b/>
      <sz val="12"/>
      <color rgb="FFC00000"/>
      <name val="Helvetica"/>
      <family val="2"/>
    </font>
    <font>
      <sz val="12"/>
      <color rgb="FF000000"/>
      <name val="Helvetica"/>
      <family val="2"/>
    </font>
    <font>
      <sz val="12"/>
      <color theme="1"/>
      <name val="Calibri"/>
      <family val="2"/>
      <scheme val="minor"/>
    </font>
    <font>
      <sz val="12"/>
      <name val="Helvetica"/>
      <family val="2"/>
    </font>
    <font>
      <i/>
      <sz val="12"/>
      <color theme="1"/>
      <name val="Helvetica"/>
      <family val="2"/>
    </font>
    <font>
      <i/>
      <sz val="10"/>
      <color theme="1"/>
      <name val="Helvetica"/>
      <family val="2"/>
    </font>
    <font>
      <sz val="11"/>
      <color rgb="FF000000"/>
      <name val="Arial"/>
      <family val="2"/>
    </font>
    <font>
      <i/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A50021"/>
      <name val="Helvetica"/>
      <family val="2"/>
    </font>
    <font>
      <i/>
      <sz val="11"/>
      <color theme="1"/>
      <name val="Helvetica"/>
      <family val="2"/>
    </font>
    <font>
      <b/>
      <sz val="12"/>
      <color rgb="FF000000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2" borderId="16" xfId="0" applyNumberFormat="1" applyFont="1" applyFill="1" applyBorder="1" applyAlignment="1">
      <alignment vertical="center"/>
    </xf>
    <xf numFmtId="164" fontId="2" fillId="2" borderId="11" xfId="0" applyNumberFormat="1" applyFont="1" applyFill="1" applyBorder="1" applyAlignment="1">
      <alignment vertical="center"/>
    </xf>
    <xf numFmtId="164" fontId="2" fillId="2" borderId="12" xfId="0" applyNumberFormat="1" applyFont="1" applyFill="1" applyBorder="1" applyAlignment="1">
      <alignment vertical="center"/>
    </xf>
    <xf numFmtId="164" fontId="2" fillId="2" borderId="13" xfId="0" applyNumberFormat="1" applyFont="1" applyFill="1" applyBorder="1" applyAlignment="1">
      <alignment vertical="center"/>
    </xf>
    <xf numFmtId="164" fontId="2" fillId="3" borderId="11" xfId="0" applyNumberFormat="1" applyFont="1" applyFill="1" applyBorder="1" applyAlignment="1">
      <alignment vertical="center"/>
    </xf>
    <xf numFmtId="164" fontId="2" fillId="3" borderId="13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vertical="center"/>
    </xf>
    <xf numFmtId="164" fontId="7" fillId="3" borderId="16" xfId="0" applyNumberFormat="1" applyFont="1" applyFill="1" applyBorder="1" applyAlignment="1">
      <alignment horizontal="right" vertical="center" wrapText="1"/>
    </xf>
    <xf numFmtId="164" fontId="2" fillId="2" borderId="16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vertical="center"/>
    </xf>
    <xf numFmtId="164" fontId="2" fillId="3" borderId="16" xfId="0" applyNumberFormat="1" applyFont="1" applyFill="1" applyBorder="1" applyAlignment="1">
      <alignment horizontal="right" vertical="center"/>
    </xf>
    <xf numFmtId="0" fontId="11" fillId="2" borderId="8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164" fontId="7" fillId="3" borderId="7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top" wrapText="1"/>
    </xf>
    <xf numFmtId="0" fontId="2" fillId="2" borderId="2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64" fontId="2" fillId="3" borderId="16" xfId="0" applyNumberFormat="1" applyFont="1" applyFill="1" applyBorder="1" applyAlignment="1">
      <alignment vertical="center"/>
    </xf>
    <xf numFmtId="164" fontId="2" fillId="3" borderId="12" xfId="0" applyNumberFormat="1" applyFont="1" applyFill="1" applyBorder="1" applyAlignment="1">
      <alignment vertical="center"/>
    </xf>
    <xf numFmtId="0" fontId="3" fillId="0" borderId="0" xfId="0" applyFont="1"/>
    <xf numFmtId="164" fontId="2" fillId="2" borderId="20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vertical="center"/>
    </xf>
    <xf numFmtId="164" fontId="8" fillId="3" borderId="8" xfId="0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4" fontId="5" fillId="2" borderId="16" xfId="0" applyNumberFormat="1" applyFont="1" applyFill="1" applyBorder="1" applyAlignment="1">
      <alignment horizontal="right" vertical="center"/>
    </xf>
    <xf numFmtId="164" fontId="2" fillId="3" borderId="15" xfId="0" applyNumberFormat="1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164" fontId="8" fillId="2" borderId="36" xfId="0" applyNumberFormat="1" applyFont="1" applyFill="1" applyBorder="1" applyAlignment="1">
      <alignment vertical="center"/>
    </xf>
    <xf numFmtId="164" fontId="8" fillId="2" borderId="16" xfId="0" applyNumberFormat="1" applyFont="1" applyFill="1" applyBorder="1" applyAlignment="1">
      <alignment vertical="center"/>
    </xf>
    <xf numFmtId="164" fontId="8" fillId="2" borderId="38" xfId="0" applyNumberFormat="1" applyFont="1" applyFill="1" applyBorder="1" applyAlignment="1">
      <alignment vertical="center"/>
    </xf>
    <xf numFmtId="164" fontId="8" fillId="2" borderId="12" xfId="0" applyNumberFormat="1" applyFont="1" applyFill="1" applyBorder="1" applyAlignment="1">
      <alignment vertical="center"/>
    </xf>
    <xf numFmtId="164" fontId="2" fillId="3" borderId="27" xfId="0" applyNumberFormat="1" applyFont="1" applyFill="1" applyBorder="1" applyAlignment="1">
      <alignment vertical="center"/>
    </xf>
    <xf numFmtId="164" fontId="8" fillId="3" borderId="34" xfId="0" applyNumberFormat="1" applyFont="1" applyFill="1" applyBorder="1" applyAlignment="1">
      <alignment vertical="center"/>
    </xf>
    <xf numFmtId="164" fontId="8" fillId="3" borderId="11" xfId="0" applyNumberFormat="1" applyFont="1" applyFill="1" applyBorder="1" applyAlignment="1">
      <alignment vertical="center"/>
    </xf>
    <xf numFmtId="164" fontId="5" fillId="2" borderId="12" xfId="0" applyNumberFormat="1" applyFont="1" applyFill="1" applyBorder="1" applyAlignment="1">
      <alignment horizontal="right" vertical="center"/>
    </xf>
    <xf numFmtId="164" fontId="2" fillId="2" borderId="11" xfId="0" applyNumberFormat="1" applyFont="1" applyFill="1" applyBorder="1" applyAlignment="1">
      <alignment horizontal="left" vertical="center"/>
    </xf>
    <xf numFmtId="8" fontId="7" fillId="2" borderId="16" xfId="0" applyNumberFormat="1" applyFont="1" applyFill="1" applyBorder="1" applyAlignment="1">
      <alignment horizontal="right" vertical="center"/>
    </xf>
    <xf numFmtId="164" fontId="8" fillId="2" borderId="40" xfId="0" applyNumberFormat="1" applyFont="1" applyFill="1" applyBorder="1" applyAlignment="1">
      <alignment vertical="center"/>
    </xf>
    <xf numFmtId="8" fontId="7" fillId="2" borderId="2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top" wrapText="1"/>
    </xf>
    <xf numFmtId="164" fontId="1" fillId="0" borderId="0" xfId="0" applyNumberFormat="1" applyFont="1" applyAlignment="1">
      <alignment horizontal="right" vertical="center"/>
    </xf>
    <xf numFmtId="0" fontId="12" fillId="2" borderId="15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164" fontId="7" fillId="3" borderId="3" xfId="0" applyNumberFormat="1" applyFont="1" applyFill="1" applyBorder="1" applyAlignment="1">
      <alignment horizontal="right" vertical="center"/>
    </xf>
    <xf numFmtId="8" fontId="7" fillId="2" borderId="3" xfId="0" applyNumberFormat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/>
    </xf>
    <xf numFmtId="164" fontId="13" fillId="3" borderId="4" xfId="0" applyNumberFormat="1" applyFont="1" applyFill="1" applyBorder="1" applyAlignment="1">
      <alignment horizontal="left" vertical="center"/>
    </xf>
    <xf numFmtId="164" fontId="2" fillId="3" borderId="33" xfId="0" applyNumberFormat="1" applyFont="1" applyFill="1" applyBorder="1" applyAlignment="1">
      <alignment vertical="center"/>
    </xf>
    <xf numFmtId="164" fontId="2" fillId="3" borderId="28" xfId="0" applyNumberFormat="1" applyFont="1" applyFill="1" applyBorder="1" applyAlignment="1">
      <alignment vertical="center"/>
    </xf>
    <xf numFmtId="0" fontId="2" fillId="4" borderId="29" xfId="0" applyFont="1" applyFill="1" applyBorder="1" applyAlignment="1">
      <alignment horizontal="left" vertical="center" wrapText="1"/>
    </xf>
    <xf numFmtId="164" fontId="2" fillId="4" borderId="16" xfId="0" applyNumberFormat="1" applyFont="1" applyFill="1" applyBorder="1" applyAlignment="1">
      <alignment horizontal="right" vertical="center"/>
    </xf>
    <xf numFmtId="164" fontId="2" fillId="4" borderId="11" xfId="0" applyNumberFormat="1" applyFont="1" applyFill="1" applyBorder="1" applyAlignment="1">
      <alignment vertical="center"/>
    </xf>
    <xf numFmtId="164" fontId="12" fillId="2" borderId="10" xfId="0" applyNumberFormat="1" applyFont="1" applyFill="1" applyBorder="1" applyAlignment="1">
      <alignment horizontal="left" vertical="center" wrapText="1"/>
    </xf>
    <xf numFmtId="164" fontId="2" fillId="3" borderId="20" xfId="0" applyNumberFormat="1" applyFont="1" applyFill="1" applyBorder="1" applyAlignment="1">
      <alignment vertical="center"/>
    </xf>
    <xf numFmtId="164" fontId="2" fillId="4" borderId="40" xfId="0" applyNumberFormat="1" applyFont="1" applyFill="1" applyBorder="1" applyAlignment="1">
      <alignment horizontal="left" vertical="center"/>
    </xf>
    <xf numFmtId="164" fontId="8" fillId="3" borderId="22" xfId="0" applyNumberFormat="1" applyFont="1" applyFill="1" applyBorder="1" applyAlignment="1">
      <alignment vertical="center"/>
    </xf>
    <xf numFmtId="164" fontId="2" fillId="2" borderId="23" xfId="0" applyNumberFormat="1" applyFont="1" applyFill="1" applyBorder="1" applyAlignment="1">
      <alignment horizontal="right" vertical="center"/>
    </xf>
    <xf numFmtId="164" fontId="2" fillId="2" borderId="26" xfId="0" applyNumberFormat="1" applyFont="1" applyFill="1" applyBorder="1" applyAlignment="1">
      <alignment vertical="center"/>
    </xf>
    <xf numFmtId="164" fontId="8" fillId="2" borderId="23" xfId="0" applyNumberFormat="1" applyFont="1" applyFill="1" applyBorder="1" applyAlignment="1">
      <alignment vertical="center"/>
    </xf>
    <xf numFmtId="164" fontId="8" fillId="2" borderId="26" xfId="0" applyNumberFormat="1" applyFont="1" applyFill="1" applyBorder="1" applyAlignment="1">
      <alignment vertical="center"/>
    </xf>
    <xf numFmtId="164" fontId="2" fillId="3" borderId="1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5" fillId="2" borderId="16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2" fillId="4" borderId="12" xfId="0" applyNumberFormat="1" applyFont="1" applyFill="1" applyBorder="1" applyAlignment="1">
      <alignment horizontal="right" vertical="center"/>
    </xf>
    <xf numFmtId="164" fontId="2" fillId="4" borderId="13" xfId="0" applyNumberFormat="1" applyFont="1" applyFill="1" applyBorder="1" applyAlignment="1">
      <alignment vertical="center"/>
    </xf>
    <xf numFmtId="164" fontId="2" fillId="4" borderId="9" xfId="0" applyNumberFormat="1" applyFont="1" applyFill="1" applyBorder="1" applyAlignment="1">
      <alignment horizontal="left" vertical="center"/>
    </xf>
    <xf numFmtId="164" fontId="2" fillId="4" borderId="10" xfId="0" applyNumberFormat="1" applyFont="1" applyFill="1" applyBorder="1" applyAlignment="1">
      <alignment vertical="center"/>
    </xf>
    <xf numFmtId="164" fontId="5" fillId="4" borderId="16" xfId="0" applyNumberFormat="1" applyFont="1" applyFill="1" applyBorder="1" applyAlignment="1">
      <alignment horizontal="left" vertical="center"/>
    </xf>
    <xf numFmtId="164" fontId="2" fillId="4" borderId="15" xfId="0" applyNumberFormat="1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left" vertical="center"/>
    </xf>
    <xf numFmtId="164" fontId="2" fillId="4" borderId="11" xfId="0" applyNumberFormat="1" applyFont="1" applyFill="1" applyBorder="1" applyAlignment="1">
      <alignment horizontal="left" vertical="center"/>
    </xf>
    <xf numFmtId="164" fontId="2" fillId="4" borderId="27" xfId="0" applyNumberFormat="1" applyFont="1" applyFill="1" applyBorder="1" applyAlignment="1">
      <alignment horizontal="right" vertical="center"/>
    </xf>
    <xf numFmtId="164" fontId="2" fillId="4" borderId="38" xfId="0" applyNumberFormat="1" applyFont="1" applyFill="1" applyBorder="1" applyAlignment="1">
      <alignment horizontal="left" vertical="center"/>
    </xf>
    <xf numFmtId="164" fontId="7" fillId="3" borderId="16" xfId="0" applyNumberFormat="1" applyFont="1" applyFill="1" applyBorder="1" applyAlignment="1">
      <alignment vertical="center" wrapText="1"/>
    </xf>
    <xf numFmtId="164" fontId="2" fillId="3" borderId="23" xfId="0" applyNumberFormat="1" applyFont="1" applyFill="1" applyBorder="1" applyAlignment="1">
      <alignment horizontal="left" vertical="center"/>
    </xf>
    <xf numFmtId="164" fontId="2" fillId="3" borderId="26" xfId="0" applyNumberFormat="1" applyFont="1" applyFill="1" applyBorder="1" applyAlignment="1">
      <alignment horizontal="left" vertical="center"/>
    </xf>
    <xf numFmtId="164" fontId="2" fillId="3" borderId="9" xfId="0" applyNumberFormat="1" applyFont="1" applyFill="1" applyBorder="1" applyAlignment="1">
      <alignment horizontal="right" vertical="center"/>
    </xf>
    <xf numFmtId="164" fontId="12" fillId="3" borderId="10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left" vertical="center" wrapText="1"/>
    </xf>
    <xf numFmtId="164" fontId="7" fillId="4" borderId="16" xfId="0" applyNumberFormat="1" applyFont="1" applyFill="1" applyBorder="1" applyAlignment="1">
      <alignment vertical="center"/>
    </xf>
    <xf numFmtId="0" fontId="12" fillId="4" borderId="11" xfId="0" applyFont="1" applyFill="1" applyBorder="1" applyAlignment="1">
      <alignment vertical="center" wrapText="1"/>
    </xf>
    <xf numFmtId="164" fontId="13" fillId="2" borderId="11" xfId="0" applyNumberFormat="1" applyFont="1" applyFill="1" applyBorder="1" applyAlignment="1">
      <alignment horizontal="left" vertical="center" wrapText="1"/>
    </xf>
    <xf numFmtId="164" fontId="13" fillId="2" borderId="15" xfId="0" applyNumberFormat="1" applyFont="1" applyFill="1" applyBorder="1" applyAlignment="1">
      <alignment horizontal="left" vertical="center" wrapText="1"/>
    </xf>
    <xf numFmtId="8" fontId="7" fillId="4" borderId="27" xfId="0" applyNumberFormat="1" applyFont="1" applyFill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vertical="center"/>
    </xf>
    <xf numFmtId="164" fontId="5" fillId="2" borderId="10" xfId="0" applyNumberFormat="1" applyFont="1" applyFill="1" applyBorder="1" applyAlignment="1">
      <alignment vertical="center"/>
    </xf>
    <xf numFmtId="8" fontId="2" fillId="2" borderId="16" xfId="0" applyNumberFormat="1" applyFont="1" applyFill="1" applyBorder="1" applyAlignment="1">
      <alignment horizontal="right" vertical="center"/>
    </xf>
    <xf numFmtId="8" fontId="2" fillId="2" borderId="27" xfId="0" applyNumberFormat="1" applyFont="1" applyFill="1" applyBorder="1" applyAlignment="1">
      <alignment horizontal="right" vertical="center"/>
    </xf>
    <xf numFmtId="164" fontId="2" fillId="2" borderId="15" xfId="0" applyNumberFormat="1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8" fontId="2" fillId="2" borderId="16" xfId="0" applyNumberFormat="1" applyFont="1" applyFill="1" applyBorder="1" applyAlignment="1">
      <alignment vertical="center"/>
    </xf>
    <xf numFmtId="8" fontId="2" fillId="2" borderId="27" xfId="0" applyNumberFormat="1" applyFont="1" applyFill="1" applyBorder="1" applyAlignment="1">
      <alignment vertical="center"/>
    </xf>
    <xf numFmtId="8" fontId="2" fillId="2" borderId="5" xfId="0" applyNumberFormat="1" applyFont="1" applyFill="1" applyBorder="1" applyAlignment="1">
      <alignment vertical="center"/>
    </xf>
    <xf numFmtId="164" fontId="13" fillId="2" borderId="11" xfId="0" applyNumberFormat="1" applyFont="1" applyFill="1" applyBorder="1" applyAlignment="1">
      <alignment vertical="center"/>
    </xf>
    <xf numFmtId="164" fontId="13" fillId="2" borderId="10" xfId="0" applyNumberFormat="1" applyFont="1" applyFill="1" applyBorder="1" applyAlignment="1">
      <alignment vertical="center"/>
    </xf>
    <xf numFmtId="164" fontId="13" fillId="2" borderId="13" xfId="0" applyNumberFormat="1" applyFont="1" applyFill="1" applyBorder="1" applyAlignment="1">
      <alignment vertical="center"/>
    </xf>
    <xf numFmtId="8" fontId="7" fillId="2" borderId="16" xfId="0" applyNumberFormat="1" applyFont="1" applyFill="1" applyBorder="1" applyAlignment="1">
      <alignment vertical="center"/>
    </xf>
    <xf numFmtId="8" fontId="7" fillId="2" borderId="27" xfId="0" applyNumberFormat="1" applyFont="1" applyFill="1" applyBorder="1" applyAlignment="1">
      <alignment vertical="center"/>
    </xf>
    <xf numFmtId="8" fontId="7" fillId="2" borderId="5" xfId="0" applyNumberFormat="1" applyFont="1" applyFill="1" applyBorder="1" applyAlignment="1">
      <alignment vertical="center"/>
    </xf>
    <xf numFmtId="164" fontId="13" fillId="2" borderId="15" xfId="0" applyNumberFormat="1" applyFont="1" applyFill="1" applyBorder="1" applyAlignment="1">
      <alignment vertical="center"/>
    </xf>
    <xf numFmtId="164" fontId="2" fillId="2" borderId="38" xfId="0" applyNumberFormat="1" applyFont="1" applyFill="1" applyBorder="1" applyAlignment="1">
      <alignment horizontal="left" vertical="center"/>
    </xf>
    <xf numFmtId="164" fontId="2" fillId="2" borderId="41" xfId="0" applyNumberFormat="1" applyFont="1" applyFill="1" applyBorder="1" applyAlignment="1">
      <alignment horizontal="left" vertical="center"/>
    </xf>
    <xf numFmtId="164" fontId="2" fillId="3" borderId="23" xfId="0" applyNumberFormat="1" applyFont="1" applyFill="1" applyBorder="1" applyAlignment="1">
      <alignment vertical="center"/>
    </xf>
    <xf numFmtId="164" fontId="2" fillId="3" borderId="26" xfId="0" applyNumberFormat="1" applyFont="1" applyFill="1" applyBorder="1" applyAlignment="1">
      <alignment vertical="center"/>
    </xf>
    <xf numFmtId="8" fontId="7" fillId="3" borderId="5" xfId="0" applyNumberFormat="1" applyFont="1" applyFill="1" applyBorder="1" applyAlignment="1">
      <alignment vertical="center"/>
    </xf>
    <xf numFmtId="0" fontId="12" fillId="3" borderId="6" xfId="0" applyFont="1" applyFill="1" applyBorder="1" applyAlignment="1">
      <alignment vertical="center" wrapText="1"/>
    </xf>
    <xf numFmtId="8" fontId="7" fillId="3" borderId="16" xfId="0" applyNumberFormat="1" applyFont="1" applyFill="1" applyBorder="1" applyAlignment="1">
      <alignment vertical="center"/>
    </xf>
    <xf numFmtId="0" fontId="13" fillId="3" borderId="11" xfId="0" applyFont="1" applyFill="1" applyBorder="1" applyAlignment="1">
      <alignment vertical="center" wrapText="1"/>
    </xf>
    <xf numFmtId="164" fontId="5" fillId="2" borderId="26" xfId="0" applyNumberFormat="1" applyFont="1" applyFill="1" applyBorder="1" applyAlignment="1">
      <alignment vertical="center"/>
    </xf>
    <xf numFmtId="164" fontId="5" fillId="2" borderId="28" xfId="0" applyNumberFormat="1" applyFont="1" applyFill="1" applyBorder="1" applyAlignment="1">
      <alignment vertical="center"/>
    </xf>
    <xf numFmtId="164" fontId="5" fillId="2" borderId="23" xfId="0" applyNumberFormat="1" applyFont="1" applyFill="1" applyBorder="1" applyAlignment="1">
      <alignment vertical="center"/>
    </xf>
    <xf numFmtId="164" fontId="5" fillId="2" borderId="33" xfId="0" applyNumberFormat="1" applyFont="1" applyFill="1" applyBorder="1" applyAlignment="1">
      <alignment vertical="center"/>
    </xf>
    <xf numFmtId="164" fontId="2" fillId="2" borderId="23" xfId="0" applyNumberFormat="1" applyFont="1" applyFill="1" applyBorder="1" applyAlignment="1">
      <alignment vertical="center"/>
    </xf>
    <xf numFmtId="164" fontId="2" fillId="2" borderId="42" xfId="0" applyNumberFormat="1" applyFont="1" applyFill="1" applyBorder="1" applyAlignment="1">
      <alignment vertical="center"/>
    </xf>
    <xf numFmtId="164" fontId="2" fillId="2" borderId="28" xfId="0" applyNumberFormat="1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vertical="center"/>
    </xf>
    <xf numFmtId="164" fontId="8" fillId="3" borderId="35" xfId="0" applyNumberFormat="1" applyFont="1" applyFill="1" applyBorder="1" applyAlignment="1">
      <alignment vertical="center"/>
    </xf>
    <xf numFmtId="164" fontId="8" fillId="3" borderId="39" xfId="0" applyNumberFormat="1" applyFont="1" applyFill="1" applyBorder="1" applyAlignment="1">
      <alignment vertical="center"/>
    </xf>
    <xf numFmtId="164" fontId="2" fillId="0" borderId="0" xfId="0" applyNumberFormat="1" applyFont="1"/>
    <xf numFmtId="164" fontId="9" fillId="0" borderId="0" xfId="0" applyNumberFormat="1" applyFont="1" applyAlignment="1">
      <alignment vertical="top" wrapText="1"/>
    </xf>
    <xf numFmtId="164" fontId="1" fillId="5" borderId="2" xfId="0" applyNumberFormat="1" applyFont="1" applyFill="1" applyBorder="1" applyAlignment="1">
      <alignment horizontal="center" vertical="center"/>
    </xf>
    <xf numFmtId="164" fontId="2" fillId="3" borderId="35" xfId="0" applyNumberFormat="1" applyFont="1" applyFill="1" applyBorder="1" applyAlignment="1">
      <alignment horizontal="left" vertical="center"/>
    </xf>
    <xf numFmtId="164" fontId="2" fillId="3" borderId="39" xfId="0" applyNumberFormat="1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4" borderId="29" xfId="0" applyFont="1" applyFill="1" applyBorder="1" applyAlignment="1">
      <alignment horizontal="left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left" vertical="center"/>
    </xf>
    <xf numFmtId="164" fontId="2" fillId="2" borderId="39" xfId="0" applyNumberFormat="1" applyFont="1" applyFill="1" applyBorder="1" applyAlignment="1">
      <alignment horizontal="left" vertical="center"/>
    </xf>
    <xf numFmtId="8" fontId="7" fillId="3" borderId="3" xfId="0" applyNumberFormat="1" applyFont="1" applyFill="1" applyBorder="1" applyAlignment="1">
      <alignment horizontal="right" vertical="center"/>
    </xf>
    <xf numFmtId="8" fontId="7" fillId="3" borderId="5" xfId="0" applyNumberFormat="1" applyFont="1" applyFill="1" applyBorder="1" applyAlignment="1">
      <alignment horizontal="right" vertical="center"/>
    </xf>
    <xf numFmtId="164" fontId="2" fillId="3" borderId="34" xfId="0" applyNumberFormat="1" applyFont="1" applyFill="1" applyBorder="1" applyAlignment="1">
      <alignment horizontal="left" vertical="center"/>
    </xf>
    <xf numFmtId="164" fontId="2" fillId="3" borderId="36" xfId="0" applyNumberFormat="1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5" fillId="4" borderId="35" xfId="0" applyNumberFormat="1" applyFont="1" applyFill="1" applyBorder="1" applyAlignment="1">
      <alignment horizontal="left" vertical="center"/>
    </xf>
    <xf numFmtId="164" fontId="5" fillId="4" borderId="39" xfId="0" applyNumberFormat="1" applyFont="1" applyFill="1" applyBorder="1" applyAlignment="1">
      <alignment horizontal="left" vertical="center"/>
    </xf>
    <xf numFmtId="164" fontId="5" fillId="2" borderId="35" xfId="0" applyNumberFormat="1" applyFont="1" applyFill="1" applyBorder="1" applyAlignment="1">
      <alignment horizontal="left" vertical="center"/>
    </xf>
    <xf numFmtId="164" fontId="5" fillId="2" borderId="39" xfId="0" applyNumberFormat="1" applyFont="1" applyFill="1" applyBorder="1" applyAlignment="1">
      <alignment horizontal="left" vertical="center"/>
    </xf>
    <xf numFmtId="8" fontId="7" fillId="4" borderId="3" xfId="0" applyNumberFormat="1" applyFont="1" applyFill="1" applyBorder="1" applyAlignment="1">
      <alignment horizontal="right" vertical="center"/>
    </xf>
    <xf numFmtId="8" fontId="7" fillId="4" borderId="5" xfId="0" applyNumberFormat="1" applyFont="1" applyFill="1" applyBorder="1" applyAlignment="1">
      <alignment horizontal="right" vertical="center"/>
    </xf>
    <xf numFmtId="8" fontId="7" fillId="4" borderId="3" xfId="0" applyNumberFormat="1" applyFont="1" applyFill="1" applyBorder="1" applyAlignment="1">
      <alignment horizontal="right" vertical="center" wrapText="1"/>
    </xf>
    <xf numFmtId="8" fontId="7" fillId="4" borderId="5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8" fontId="7" fillId="2" borderId="3" xfId="0" applyNumberFormat="1" applyFont="1" applyFill="1" applyBorder="1" applyAlignment="1">
      <alignment horizontal="center" vertical="center"/>
    </xf>
    <xf numFmtId="8" fontId="7" fillId="2" borderId="5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left" vertical="center"/>
    </xf>
    <xf numFmtId="164" fontId="8" fillId="3" borderId="10" xfId="0" applyNumberFormat="1" applyFont="1" applyFill="1" applyBorder="1" applyAlignment="1">
      <alignment horizontal="left" vertical="center"/>
    </xf>
    <xf numFmtId="164" fontId="8" fillId="3" borderId="6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left" vertical="center" wrapText="1"/>
    </xf>
    <xf numFmtId="164" fontId="12" fillId="2" borderId="10" xfId="0" applyNumberFormat="1" applyFont="1" applyFill="1" applyBorder="1" applyAlignment="1">
      <alignment horizontal="left" vertical="center" wrapText="1"/>
    </xf>
    <xf numFmtId="164" fontId="12" fillId="2" borderId="6" xfId="0" applyNumberFormat="1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right" vertical="center"/>
    </xf>
    <xf numFmtId="164" fontId="2" fillId="3" borderId="9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22" xfId="0" applyNumberFormat="1" applyFont="1" applyFill="1" applyBorder="1" applyAlignment="1">
      <alignment horizontal="left" vertical="center"/>
    </xf>
    <xf numFmtId="164" fontId="2" fillId="2" borderId="25" xfId="0" applyNumberFormat="1" applyFont="1" applyFill="1" applyBorder="1" applyAlignment="1">
      <alignment horizontal="left" vertical="center"/>
    </xf>
    <xf numFmtId="164" fontId="2" fillId="4" borderId="35" xfId="0" applyNumberFormat="1" applyFont="1" applyFill="1" applyBorder="1" applyAlignment="1">
      <alignment horizontal="left" vertical="center"/>
    </xf>
    <xf numFmtId="164" fontId="2" fillId="4" borderId="39" xfId="0" applyNumberFormat="1" applyFont="1" applyFill="1" applyBorder="1" applyAlignment="1">
      <alignment horizontal="left" vertical="center"/>
    </xf>
    <xf numFmtId="164" fontId="8" fillId="2" borderId="6" xfId="0" applyNumberFormat="1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3" borderId="33" xfId="0" applyNumberFormat="1" applyFont="1" applyFill="1" applyBorder="1" applyAlignment="1">
      <alignment horizontal="left" vertical="center"/>
    </xf>
    <xf numFmtId="164" fontId="2" fillId="3" borderId="28" xfId="0" applyNumberFormat="1" applyFont="1" applyFill="1" applyBorder="1" applyAlignment="1">
      <alignment horizontal="left" vertical="center"/>
    </xf>
    <xf numFmtId="164" fontId="2" fillId="2" borderId="37" xfId="0" applyNumberFormat="1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4" borderId="37" xfId="0" applyNumberFormat="1" applyFont="1" applyFill="1" applyBorder="1" applyAlignment="1">
      <alignment horizontal="left" vertical="center"/>
    </xf>
    <xf numFmtId="164" fontId="2" fillId="4" borderId="40" xfId="0" applyNumberFormat="1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164" fontId="7" fillId="3" borderId="24" xfId="0" applyNumberFormat="1" applyFont="1" applyFill="1" applyBorder="1" applyAlignment="1">
      <alignment horizontal="right" vertical="center" wrapText="1"/>
    </xf>
    <xf numFmtId="164" fontId="13" fillId="2" borderId="19" xfId="0" applyNumberFormat="1" applyFont="1" applyFill="1" applyBorder="1" applyAlignment="1">
      <alignment horizontal="left" vertical="center"/>
    </xf>
    <xf numFmtId="164" fontId="13" fillId="2" borderId="6" xfId="0" applyNumberFormat="1" applyFont="1" applyFill="1" applyBorder="1" applyAlignment="1">
      <alignment horizontal="left" vertical="center"/>
    </xf>
    <xf numFmtId="8" fontId="2" fillId="2" borderId="24" xfId="0" applyNumberFormat="1" applyFont="1" applyFill="1" applyBorder="1" applyAlignment="1">
      <alignment horizontal="right" vertical="center"/>
    </xf>
    <xf numFmtId="8" fontId="2" fillId="2" borderId="5" xfId="0" applyNumberFormat="1" applyFont="1" applyFill="1" applyBorder="1" applyAlignment="1">
      <alignment horizontal="right" vertical="center"/>
    </xf>
    <xf numFmtId="0" fontId="12" fillId="4" borderId="19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164" fontId="7" fillId="4" borderId="24" xfId="0" applyNumberFormat="1" applyFont="1" applyFill="1" applyBorder="1" applyAlignment="1">
      <alignment horizontal="right" vertical="center"/>
    </xf>
    <xf numFmtId="164" fontId="7" fillId="4" borderId="5" xfId="0" applyNumberFormat="1" applyFont="1" applyFill="1" applyBorder="1" applyAlignment="1">
      <alignment horizontal="right" vertical="center"/>
    </xf>
    <xf numFmtId="164" fontId="12" fillId="2" borderId="4" xfId="0" applyNumberFormat="1" applyFont="1" applyFill="1" applyBorder="1" applyAlignment="1">
      <alignment horizontal="left" vertical="center"/>
    </xf>
    <xf numFmtId="164" fontId="12" fillId="2" borderId="6" xfId="0" applyNumberFormat="1" applyFont="1" applyFill="1" applyBorder="1" applyAlignment="1">
      <alignment horizontal="left" vertical="center"/>
    </xf>
    <xf numFmtId="8" fontId="7" fillId="2" borderId="24" xfId="0" applyNumberFormat="1" applyFont="1" applyFill="1" applyBorder="1" applyAlignment="1">
      <alignment horizontal="right" vertical="center"/>
    </xf>
    <xf numFmtId="8" fontId="7" fillId="2" borderId="5" xfId="0" applyNumberFormat="1" applyFont="1" applyFill="1" applyBorder="1" applyAlignment="1">
      <alignment horizontal="right" vertical="center"/>
    </xf>
    <xf numFmtId="0" fontId="13" fillId="2" borderId="19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2" fillId="4" borderId="25" xfId="0" applyFont="1" applyFill="1" applyBorder="1" applyAlignment="1">
      <alignment horizontal="left" vertical="center" wrapText="1"/>
    </xf>
    <xf numFmtId="8" fontId="7" fillId="4" borderId="9" xfId="0" applyNumberFormat="1" applyFont="1" applyFill="1" applyBorder="1" applyAlignment="1">
      <alignment horizontal="right" vertical="center"/>
    </xf>
    <xf numFmtId="0" fontId="12" fillId="4" borderId="26" xfId="0" applyFont="1" applyFill="1" applyBorder="1" applyAlignment="1">
      <alignment horizontal="left" vertical="center"/>
    </xf>
    <xf numFmtId="0" fontId="12" fillId="4" borderId="28" xfId="0" applyFont="1" applyFill="1" applyBorder="1" applyAlignment="1">
      <alignment horizontal="left" vertical="center"/>
    </xf>
    <xf numFmtId="8" fontId="7" fillId="4" borderId="27" xfId="0" applyNumberFormat="1" applyFont="1" applyFill="1" applyBorder="1" applyAlignment="1">
      <alignment horizontal="right" vertical="center"/>
    </xf>
    <xf numFmtId="0" fontId="12" fillId="4" borderId="38" xfId="0" applyFont="1" applyFill="1" applyBorder="1" applyAlignment="1">
      <alignment horizontal="left" vertical="center" wrapText="1"/>
    </xf>
    <xf numFmtId="164" fontId="1" fillId="2" borderId="25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164" fontId="1" fillId="3" borderId="29" xfId="0" applyNumberFormat="1" applyFont="1" applyFill="1" applyBorder="1" applyAlignment="1">
      <alignment horizontal="center" vertical="center"/>
    </xf>
    <xf numFmtId="164" fontId="1" fillId="3" borderId="30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164" fontId="1" fillId="2" borderId="31" xfId="0" applyNumberFormat="1" applyFont="1" applyFill="1" applyBorder="1" applyAlignment="1">
      <alignment horizontal="center" vertical="center"/>
    </xf>
    <xf numFmtId="164" fontId="1" fillId="2" borderId="30" xfId="0" applyNumberFormat="1" applyFont="1" applyFill="1" applyBorder="1" applyAlignment="1">
      <alignment horizontal="center" vertical="center"/>
    </xf>
    <xf numFmtId="164" fontId="1" fillId="3" borderId="3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4" borderId="25" xfId="0" applyNumberFormat="1" applyFont="1" applyFill="1" applyBorder="1" applyAlignment="1">
      <alignment horizontal="center" vertical="center"/>
    </xf>
    <xf numFmtId="164" fontId="1" fillId="4" borderId="26" xfId="0" applyNumberFormat="1" applyFont="1" applyFill="1" applyBorder="1" applyAlignment="1">
      <alignment horizontal="center" vertical="center"/>
    </xf>
    <xf numFmtId="164" fontId="1" fillId="4" borderId="29" xfId="0" applyNumberFormat="1" applyFont="1" applyFill="1" applyBorder="1" applyAlignment="1">
      <alignment horizontal="center" vertical="center"/>
    </xf>
    <xf numFmtId="164" fontId="1" fillId="4" borderId="31" xfId="0" applyNumberFormat="1" applyFont="1" applyFill="1" applyBorder="1" applyAlignment="1">
      <alignment horizontal="center" vertical="center"/>
    </xf>
    <xf numFmtId="164" fontId="1" fillId="4" borderId="30" xfId="0" applyNumberFormat="1" applyFont="1" applyFill="1" applyBorder="1" applyAlignment="1">
      <alignment horizontal="center" vertical="center"/>
    </xf>
    <xf numFmtId="164" fontId="16" fillId="4" borderId="29" xfId="0" applyNumberFormat="1" applyFont="1" applyFill="1" applyBorder="1" applyAlignment="1">
      <alignment horizontal="center" vertical="center"/>
    </xf>
    <xf numFmtId="164" fontId="1" fillId="4" borderId="29" xfId="0" applyNumberFormat="1" applyFont="1" applyFill="1" applyBorder="1" applyAlignment="1">
      <alignment horizontal="center" vertical="center" wrapText="1"/>
    </xf>
    <xf numFmtId="164" fontId="1" fillId="4" borderId="30" xfId="0" applyNumberFormat="1" applyFont="1" applyFill="1" applyBorder="1" applyAlignment="1">
      <alignment horizontal="center" vertical="center" wrapText="1"/>
    </xf>
    <xf numFmtId="164" fontId="1" fillId="3" borderId="29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25" xfId="0" applyNumberFormat="1" applyFont="1" applyFill="1" applyBorder="1" applyAlignment="1">
      <alignment horizontal="center" vertical="center" wrapText="1"/>
    </xf>
    <xf numFmtId="164" fontId="1" fillId="3" borderId="26" xfId="0" applyNumberFormat="1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 vertical="center" wrapText="1"/>
    </xf>
    <xf numFmtId="164" fontId="1" fillId="4" borderId="31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48289</xdr:colOff>
      <xdr:row>0</xdr:row>
      <xdr:rowOff>44382</xdr:rowOff>
    </xdr:from>
    <xdr:to>
      <xdr:col>7</xdr:col>
      <xdr:colOff>1519939</xdr:colOff>
      <xdr:row>2</xdr:row>
      <xdr:rowOff>111441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C6F07C-9A2E-A64D-B6DD-5F6E77E41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7389" y="44382"/>
          <a:ext cx="1460220" cy="46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BB4C-8F9F-8E4B-BC92-E61F8A07E420}">
  <sheetPr>
    <pageSetUpPr fitToPage="1"/>
  </sheetPr>
  <dimension ref="B2:I118"/>
  <sheetViews>
    <sheetView showGridLines="0" tabSelected="1" zoomScale="85" zoomScaleNormal="85" workbookViewId="0">
      <selection activeCell="M100" sqref="M100"/>
    </sheetView>
  </sheetViews>
  <sheetFormatPr baseColWidth="10" defaultColWidth="10.6640625" defaultRowHeight="16"/>
  <cols>
    <col min="1" max="1" width="4" style="1" customWidth="1"/>
    <col min="2" max="2" width="4.5" style="2" customWidth="1"/>
    <col min="3" max="3" width="41.1640625" style="10" customWidth="1"/>
    <col min="4" max="4" width="16.1640625" style="13" customWidth="1"/>
    <col min="5" max="5" width="31.83203125" style="13" customWidth="1"/>
    <col min="6" max="6" width="14.1640625" style="61" customWidth="1"/>
    <col min="7" max="7" width="46" style="13" customWidth="1"/>
    <col min="8" max="8" width="20.5" style="2" bestFit="1" customWidth="1"/>
    <col min="9" max="9" width="17" style="1" customWidth="1"/>
    <col min="10" max="16384" width="10.6640625" style="1"/>
  </cols>
  <sheetData>
    <row r="2" spans="2:8">
      <c r="C2" s="7"/>
    </row>
    <row r="3" spans="2:8" ht="18">
      <c r="C3" s="39" t="s">
        <v>85</v>
      </c>
    </row>
    <row r="4" spans="2:8" ht="19" thickBot="1">
      <c r="C4" s="8"/>
    </row>
    <row r="5" spans="2:8" ht="15.5" customHeight="1">
      <c r="C5" s="215" t="s">
        <v>53</v>
      </c>
      <c r="D5" s="212" t="s">
        <v>6</v>
      </c>
      <c r="E5" s="199" t="s">
        <v>3</v>
      </c>
      <c r="F5" s="212" t="s">
        <v>0</v>
      </c>
      <c r="G5" s="199" t="s">
        <v>3</v>
      </c>
      <c r="H5" s="201" t="s">
        <v>1</v>
      </c>
    </row>
    <row r="6" spans="2:8" ht="24" customHeight="1" thickBot="1">
      <c r="C6" s="216"/>
      <c r="D6" s="213"/>
      <c r="E6" s="208"/>
      <c r="F6" s="213"/>
      <c r="G6" s="208"/>
      <c r="H6" s="207"/>
    </row>
    <row r="7" spans="2:8">
      <c r="B7" s="159">
        <v>1</v>
      </c>
      <c r="C7" s="164" t="s">
        <v>5</v>
      </c>
      <c r="D7" s="17">
        <v>2785.78</v>
      </c>
      <c r="E7" s="18" t="s">
        <v>8</v>
      </c>
      <c r="F7" s="179">
        <v>0</v>
      </c>
      <c r="G7" s="209" t="s">
        <v>19</v>
      </c>
      <c r="H7" s="268">
        <f>SUM(D7:D15,F7)</f>
        <v>62255.119999999995</v>
      </c>
    </row>
    <row r="8" spans="2:8" ht="15.75" customHeight="1">
      <c r="B8" s="163"/>
      <c r="C8" s="165"/>
      <c r="D8" s="19">
        <v>9374.77</v>
      </c>
      <c r="E8" s="20" t="s">
        <v>8</v>
      </c>
      <c r="F8" s="180"/>
      <c r="G8" s="210"/>
      <c r="H8" s="269"/>
    </row>
    <row r="9" spans="2:8" ht="15" customHeight="1">
      <c r="B9" s="163"/>
      <c r="C9" s="165"/>
      <c r="D9" s="19">
        <v>906.19</v>
      </c>
      <c r="E9" s="20" t="s">
        <v>47</v>
      </c>
      <c r="F9" s="180"/>
      <c r="G9" s="210"/>
      <c r="H9" s="269"/>
    </row>
    <row r="10" spans="2:8" ht="15" customHeight="1">
      <c r="B10" s="163"/>
      <c r="C10" s="165"/>
      <c r="D10" s="19">
        <v>22310.43</v>
      </c>
      <c r="E10" s="20" t="s">
        <v>49</v>
      </c>
      <c r="F10" s="180"/>
      <c r="G10" s="210"/>
      <c r="H10" s="269"/>
    </row>
    <row r="11" spans="2:8" ht="15" customHeight="1">
      <c r="B11" s="163"/>
      <c r="C11" s="165"/>
      <c r="D11" s="19">
        <v>1331.54</v>
      </c>
      <c r="E11" s="20" t="s">
        <v>49</v>
      </c>
      <c r="F11" s="180"/>
      <c r="G11" s="210"/>
      <c r="H11" s="269"/>
    </row>
    <row r="12" spans="2:8" ht="15" customHeight="1">
      <c r="B12" s="163"/>
      <c r="C12" s="165"/>
      <c r="D12" s="19">
        <v>680.99</v>
      </c>
      <c r="E12" s="20" t="s">
        <v>46</v>
      </c>
      <c r="F12" s="180"/>
      <c r="G12" s="210"/>
      <c r="H12" s="269"/>
    </row>
    <row r="13" spans="2:8" ht="15" customHeight="1">
      <c r="B13" s="163"/>
      <c r="C13" s="165"/>
      <c r="D13" s="19">
        <v>15157.97</v>
      </c>
      <c r="E13" s="20" t="s">
        <v>46</v>
      </c>
      <c r="F13" s="180"/>
      <c r="G13" s="210"/>
      <c r="H13" s="269"/>
    </row>
    <row r="14" spans="2:8" ht="15" customHeight="1">
      <c r="B14" s="163"/>
      <c r="C14" s="165"/>
      <c r="D14" s="19">
        <v>4707.45</v>
      </c>
      <c r="E14" s="20" t="s">
        <v>46</v>
      </c>
      <c r="F14" s="180"/>
      <c r="G14" s="210"/>
      <c r="H14" s="269"/>
    </row>
    <row r="15" spans="2:8" ht="15" customHeight="1" thickBot="1">
      <c r="B15" s="163"/>
      <c r="C15" s="166"/>
      <c r="D15" s="40">
        <v>5000</v>
      </c>
      <c r="E15" s="27" t="s">
        <v>46</v>
      </c>
      <c r="F15" s="181"/>
      <c r="G15" s="211"/>
      <c r="H15" s="270"/>
    </row>
    <row r="16" spans="2:8" ht="33" customHeight="1">
      <c r="B16" s="217">
        <v>2</v>
      </c>
      <c r="C16" s="170" t="s">
        <v>11</v>
      </c>
      <c r="D16" s="53">
        <v>14995.57</v>
      </c>
      <c r="E16" s="47" t="s">
        <v>48</v>
      </c>
      <c r="F16" s="106">
        <v>1210</v>
      </c>
      <c r="G16" s="67" t="s">
        <v>55</v>
      </c>
      <c r="H16" s="271">
        <f>D16+D17+D18</f>
        <v>221705.06</v>
      </c>
    </row>
    <row r="17" spans="2:8" ht="33" customHeight="1">
      <c r="B17" s="218"/>
      <c r="C17" s="170"/>
      <c r="D17" s="53">
        <v>129615.2</v>
      </c>
      <c r="E17" s="47" t="s">
        <v>50</v>
      </c>
      <c r="F17" s="247">
        <v>1028.5</v>
      </c>
      <c r="G17" s="245" t="s">
        <v>57</v>
      </c>
      <c r="H17" s="271"/>
    </row>
    <row r="18" spans="2:8" ht="33" customHeight="1" thickBot="1">
      <c r="B18" s="218"/>
      <c r="C18" s="170"/>
      <c r="D18" s="38">
        <v>77094.289999999994</v>
      </c>
      <c r="E18" s="22" t="s">
        <v>50</v>
      </c>
      <c r="F18" s="191"/>
      <c r="G18" s="246"/>
      <c r="H18" s="271"/>
    </row>
    <row r="19" spans="2:8" ht="35.25" customHeight="1" thickBot="1">
      <c r="B19" s="71">
        <v>3</v>
      </c>
      <c r="C19" s="75" t="s">
        <v>15</v>
      </c>
      <c r="D19" s="223" t="s">
        <v>12</v>
      </c>
      <c r="E19" s="224"/>
      <c r="F19" s="70">
        <v>0</v>
      </c>
      <c r="G19" s="73" t="s">
        <v>19</v>
      </c>
      <c r="H19" s="272">
        <f>SUM(F19:F19)</f>
        <v>0</v>
      </c>
    </row>
    <row r="20" spans="2:8" ht="33.75" customHeight="1">
      <c r="B20" s="159">
        <v>4</v>
      </c>
      <c r="C20" s="157" t="s">
        <v>16</v>
      </c>
      <c r="D20" s="177" t="s">
        <v>12</v>
      </c>
      <c r="E20" s="178"/>
      <c r="F20" s="28">
        <v>1662.54</v>
      </c>
      <c r="G20" s="111" t="s">
        <v>59</v>
      </c>
      <c r="H20" s="273">
        <f>F20+F21</f>
        <v>3325.08</v>
      </c>
    </row>
    <row r="21" spans="2:8" ht="33.75" customHeight="1" thickBot="1">
      <c r="B21" s="160"/>
      <c r="C21" s="158"/>
      <c r="D21" s="107"/>
      <c r="E21" s="108"/>
      <c r="F21" s="109">
        <v>1662.54</v>
      </c>
      <c r="G21" s="110" t="s">
        <v>60</v>
      </c>
      <c r="H21" s="274"/>
    </row>
    <row r="22" spans="2:8" ht="33">
      <c r="B22" s="159">
        <v>5</v>
      </c>
      <c r="C22" s="164" t="s">
        <v>25</v>
      </c>
      <c r="D22" s="17">
        <v>241.87</v>
      </c>
      <c r="E22" s="18" t="s">
        <v>47</v>
      </c>
      <c r="F22" s="124">
        <v>5929</v>
      </c>
      <c r="G22" s="114" t="s">
        <v>72</v>
      </c>
      <c r="H22" s="275">
        <f>SUM(F22:F25,D22:D25)</f>
        <v>19722.87</v>
      </c>
    </row>
    <row r="23" spans="2:8" ht="33">
      <c r="B23" s="163"/>
      <c r="C23" s="165"/>
      <c r="D23" s="146" t="s">
        <v>12</v>
      </c>
      <c r="E23" s="147"/>
      <c r="F23" s="125">
        <v>3630</v>
      </c>
      <c r="G23" s="115" t="s">
        <v>73</v>
      </c>
      <c r="H23" s="276"/>
    </row>
    <row r="24" spans="2:8" ht="33">
      <c r="B24" s="163"/>
      <c r="C24" s="165"/>
      <c r="D24" s="146"/>
      <c r="E24" s="88"/>
      <c r="F24" s="125">
        <v>3993</v>
      </c>
      <c r="G24" s="115" t="s">
        <v>86</v>
      </c>
      <c r="H24" s="276"/>
    </row>
    <row r="25" spans="2:8" ht="34" thickBot="1">
      <c r="B25" s="160"/>
      <c r="C25" s="166"/>
      <c r="D25" s="146"/>
      <c r="E25" s="148"/>
      <c r="F25" s="126">
        <v>5929</v>
      </c>
      <c r="G25" s="83" t="s">
        <v>74</v>
      </c>
      <c r="H25" s="277"/>
    </row>
    <row r="26" spans="2:8">
      <c r="B26" s="159">
        <v>6</v>
      </c>
      <c r="C26" s="157" t="s">
        <v>38</v>
      </c>
      <c r="D26" s="37">
        <v>1752.02</v>
      </c>
      <c r="E26" s="21" t="s">
        <v>47</v>
      </c>
      <c r="F26" s="220">
        <v>0</v>
      </c>
      <c r="G26" s="196" t="s">
        <v>19</v>
      </c>
      <c r="H26" s="273">
        <f>SUM(D26:D30,F26:F30)</f>
        <v>108439.16999999998</v>
      </c>
    </row>
    <row r="27" spans="2:8" ht="15.5" customHeight="1">
      <c r="B27" s="163"/>
      <c r="C27" s="170"/>
      <c r="D27" s="53">
        <v>3620.96</v>
      </c>
      <c r="E27" s="47" t="s">
        <v>49</v>
      </c>
      <c r="F27" s="221"/>
      <c r="G27" s="197"/>
      <c r="H27" s="278"/>
    </row>
    <row r="28" spans="2:8" ht="15.5" customHeight="1">
      <c r="B28" s="163"/>
      <c r="C28" s="170"/>
      <c r="D28" s="53">
        <v>99774.989999999991</v>
      </c>
      <c r="E28" s="47" t="s">
        <v>49</v>
      </c>
      <c r="F28" s="221"/>
      <c r="G28" s="197"/>
      <c r="H28" s="278"/>
    </row>
    <row r="29" spans="2:8" ht="15.5" customHeight="1">
      <c r="B29" s="163"/>
      <c r="C29" s="170"/>
      <c r="D29" s="38">
        <v>3291.2</v>
      </c>
      <c r="E29" s="22" t="s">
        <v>46</v>
      </c>
      <c r="F29" s="221"/>
      <c r="G29" s="197"/>
      <c r="H29" s="278"/>
    </row>
    <row r="30" spans="2:8" ht="16.25" customHeight="1" thickBot="1">
      <c r="B30" s="160"/>
      <c r="C30" s="158"/>
      <c r="D30" s="78" t="s">
        <v>12</v>
      </c>
      <c r="E30" s="79"/>
      <c r="F30" s="222"/>
      <c r="G30" s="198"/>
      <c r="H30" s="274"/>
    </row>
    <row r="31" spans="2:8">
      <c r="B31" s="159">
        <v>7</v>
      </c>
      <c r="C31" s="164" t="s">
        <v>24</v>
      </c>
      <c r="D31" s="17">
        <v>35702.19</v>
      </c>
      <c r="E31" s="18" t="s">
        <v>49</v>
      </c>
      <c r="F31" s="92">
        <v>1464.1</v>
      </c>
      <c r="G31" s="209" t="s">
        <v>78</v>
      </c>
      <c r="H31" s="275">
        <f>SUM(D31:D32,F31:F32)</f>
        <v>37166.29</v>
      </c>
    </row>
    <row r="32" spans="2:8" ht="16.5" customHeight="1" thickBot="1">
      <c r="B32" s="160"/>
      <c r="C32" s="166"/>
      <c r="D32" s="44" t="s">
        <v>12</v>
      </c>
      <c r="E32" s="45"/>
      <c r="F32" s="44"/>
      <c r="G32" s="227"/>
      <c r="H32" s="277"/>
    </row>
    <row r="33" spans="2:9">
      <c r="B33" s="159">
        <v>8</v>
      </c>
      <c r="C33" s="157" t="s">
        <v>10</v>
      </c>
      <c r="D33" s="37">
        <v>19959.43</v>
      </c>
      <c r="E33" s="21" t="s">
        <v>8</v>
      </c>
      <c r="F33" s="220">
        <v>0</v>
      </c>
      <c r="G33" s="196" t="s">
        <v>19</v>
      </c>
      <c r="H33" s="273">
        <f>SUM(D33:D38,F33:F38)</f>
        <v>140149.09</v>
      </c>
    </row>
    <row r="34" spans="2:9" ht="15.5" customHeight="1">
      <c r="B34" s="163"/>
      <c r="C34" s="170"/>
      <c r="D34" s="53">
        <v>19966.669999999998</v>
      </c>
      <c r="E34" s="47" t="s">
        <v>47</v>
      </c>
      <c r="F34" s="221"/>
      <c r="G34" s="197"/>
      <c r="H34" s="278"/>
    </row>
    <row r="35" spans="2:9" ht="15.5" customHeight="1">
      <c r="B35" s="163"/>
      <c r="C35" s="170"/>
      <c r="D35" s="53">
        <v>7623</v>
      </c>
      <c r="E35" s="47" t="s">
        <v>49</v>
      </c>
      <c r="F35" s="221"/>
      <c r="G35" s="197"/>
      <c r="H35" s="278"/>
    </row>
    <row r="36" spans="2:9" ht="15.5" customHeight="1">
      <c r="B36" s="163"/>
      <c r="C36" s="170"/>
      <c r="D36" s="53">
        <v>24200</v>
      </c>
      <c r="E36" s="47" t="s">
        <v>51</v>
      </c>
      <c r="F36" s="221"/>
      <c r="G36" s="197"/>
      <c r="H36" s="278"/>
    </row>
    <row r="37" spans="2:9" ht="15.5" customHeight="1">
      <c r="B37" s="163"/>
      <c r="C37" s="170"/>
      <c r="D37" s="53">
        <v>44199.99</v>
      </c>
      <c r="E37" s="47" t="s">
        <v>46</v>
      </c>
      <c r="F37" s="221"/>
      <c r="G37" s="197"/>
      <c r="H37" s="278"/>
      <c r="I37" s="152">
        <f>SUM(H7:H38)</f>
        <v>592762.67999999993</v>
      </c>
    </row>
    <row r="38" spans="2:9" ht="16.25" customHeight="1" thickBot="1">
      <c r="B38" s="160"/>
      <c r="C38" s="158"/>
      <c r="D38" s="84">
        <v>24200</v>
      </c>
      <c r="E38" s="91" t="s">
        <v>46</v>
      </c>
      <c r="F38" s="222"/>
      <c r="G38" s="198"/>
      <c r="H38" s="274"/>
    </row>
    <row r="39" spans="2:9">
      <c r="H39" s="279"/>
    </row>
    <row r="40" spans="2:9" ht="17" thickBot="1">
      <c r="C40" s="9"/>
      <c r="D40" s="14"/>
      <c r="E40" s="14"/>
      <c r="F40" s="4"/>
      <c r="G40" s="5"/>
      <c r="H40" s="280"/>
    </row>
    <row r="41" spans="2:9">
      <c r="C41" s="215" t="s">
        <v>54</v>
      </c>
      <c r="D41" s="212" t="s">
        <v>6</v>
      </c>
      <c r="E41" s="199" t="s">
        <v>3</v>
      </c>
      <c r="F41" s="212" t="s">
        <v>0</v>
      </c>
      <c r="G41" s="199" t="s">
        <v>3</v>
      </c>
      <c r="H41" s="201" t="s">
        <v>1</v>
      </c>
    </row>
    <row r="42" spans="2:9" ht="20" customHeight="1" thickBot="1">
      <c r="C42" s="219"/>
      <c r="D42" s="214"/>
      <c r="E42" s="200"/>
      <c r="F42" s="214"/>
      <c r="G42" s="200"/>
      <c r="H42" s="202"/>
    </row>
    <row r="43" spans="2:9" ht="24" customHeight="1">
      <c r="B43" s="159">
        <v>9</v>
      </c>
      <c r="C43" s="164" t="s">
        <v>20</v>
      </c>
      <c r="D43" s="25">
        <v>16594.96</v>
      </c>
      <c r="E43" s="18" t="s">
        <v>47</v>
      </c>
      <c r="F43" s="120">
        <v>701.8</v>
      </c>
      <c r="G43" s="127" t="s">
        <v>76</v>
      </c>
      <c r="H43" s="275">
        <f>SUM(D43:D45,F43:F45)</f>
        <v>22273.439999999999</v>
      </c>
    </row>
    <row r="44" spans="2:9" ht="24" customHeight="1">
      <c r="B44" s="163"/>
      <c r="C44" s="165"/>
      <c r="D44" s="26">
        <v>4250.68</v>
      </c>
      <c r="E44" s="20" t="s">
        <v>8</v>
      </c>
      <c r="F44" s="250">
        <v>726</v>
      </c>
      <c r="G44" s="248" t="s">
        <v>79</v>
      </c>
      <c r="H44" s="276"/>
    </row>
    <row r="45" spans="2:9" ht="24" customHeight="1" thickBot="1">
      <c r="B45" s="160"/>
      <c r="C45" s="166"/>
      <c r="D45" s="173" t="s">
        <v>12</v>
      </c>
      <c r="E45" s="174"/>
      <c r="F45" s="251"/>
      <c r="G45" s="249"/>
      <c r="H45" s="277"/>
    </row>
    <row r="46" spans="2:9" ht="24" customHeight="1">
      <c r="B46" s="162">
        <v>10</v>
      </c>
      <c r="C46" s="167" t="s">
        <v>39</v>
      </c>
      <c r="D46" s="81">
        <v>4948.6000000000004</v>
      </c>
      <c r="E46" s="82" t="s">
        <v>9</v>
      </c>
      <c r="F46" s="188">
        <v>0</v>
      </c>
      <c r="G46" s="203" t="s">
        <v>19</v>
      </c>
      <c r="H46" s="281">
        <f>SUM(D46:D47,F46:F47)</f>
        <v>4948.6000000000004</v>
      </c>
    </row>
    <row r="47" spans="2:9" ht="24" customHeight="1" thickBot="1">
      <c r="B47" s="162"/>
      <c r="C47" s="168"/>
      <c r="D47" s="241" t="s">
        <v>12</v>
      </c>
      <c r="E47" s="242"/>
      <c r="F47" s="189"/>
      <c r="G47" s="204"/>
      <c r="H47" s="282"/>
    </row>
    <row r="48" spans="2:9" ht="24" customHeight="1">
      <c r="B48" s="159">
        <v>11</v>
      </c>
      <c r="C48" s="164" t="s">
        <v>4</v>
      </c>
      <c r="D48" s="46">
        <v>3821.56</v>
      </c>
      <c r="E48" s="18" t="s">
        <v>47</v>
      </c>
      <c r="F48" s="230">
        <v>0</v>
      </c>
      <c r="G48" s="205" t="s">
        <v>19</v>
      </c>
      <c r="H48" s="275">
        <f>SUM(D48:D50,F48:F50)</f>
        <v>40414.009999999995</v>
      </c>
    </row>
    <row r="49" spans="2:8" ht="24" customHeight="1">
      <c r="B49" s="163"/>
      <c r="C49" s="165"/>
      <c r="D49" s="56">
        <v>36592.449999999997</v>
      </c>
      <c r="E49" s="20" t="s">
        <v>46</v>
      </c>
      <c r="F49" s="231"/>
      <c r="G49" s="228"/>
      <c r="H49" s="276"/>
    </row>
    <row r="50" spans="2:8" ht="24" customHeight="1" thickBot="1">
      <c r="B50" s="160"/>
      <c r="C50" s="166"/>
      <c r="D50" s="184" t="s">
        <v>12</v>
      </c>
      <c r="E50" s="185"/>
      <c r="F50" s="232"/>
      <c r="G50" s="229"/>
      <c r="H50" s="277"/>
    </row>
    <row r="51" spans="2:8" ht="33">
      <c r="B51" s="159">
        <v>12</v>
      </c>
      <c r="C51" s="167" t="s">
        <v>26</v>
      </c>
      <c r="D51" s="81">
        <v>87195.38</v>
      </c>
      <c r="E51" s="82" t="s">
        <v>46</v>
      </c>
      <c r="F51" s="112">
        <v>1149.5</v>
      </c>
      <c r="G51" s="113" t="s">
        <v>61</v>
      </c>
      <c r="H51" s="283">
        <f>SUM(D51:D53,F51:F53)</f>
        <v>104558.88</v>
      </c>
    </row>
    <row r="52" spans="2:8" ht="24" customHeight="1">
      <c r="B52" s="163"/>
      <c r="C52" s="168"/>
      <c r="D52" s="95">
        <v>10285</v>
      </c>
      <c r="E52" s="96" t="s">
        <v>46</v>
      </c>
      <c r="F52" s="254">
        <v>5929</v>
      </c>
      <c r="G52" s="252" t="s">
        <v>58</v>
      </c>
      <c r="H52" s="284"/>
    </row>
    <row r="53" spans="2:8" ht="24" customHeight="1" thickBot="1">
      <c r="B53" s="160"/>
      <c r="C53" s="169"/>
      <c r="D53" s="97" t="s">
        <v>12</v>
      </c>
      <c r="E53" s="98"/>
      <c r="F53" s="255"/>
      <c r="G53" s="253"/>
      <c r="H53" s="285"/>
    </row>
    <row r="54" spans="2:8" ht="24" customHeight="1">
      <c r="B54" s="159">
        <v>13</v>
      </c>
      <c r="C54" s="164" t="s">
        <v>22</v>
      </c>
      <c r="D54" s="25">
        <v>146310.10999999999</v>
      </c>
      <c r="E54" s="18" t="s">
        <v>49</v>
      </c>
      <c r="F54" s="230">
        <v>2795.1</v>
      </c>
      <c r="G54" s="256" t="s">
        <v>75</v>
      </c>
      <c r="H54" s="275">
        <f>D54+F54</f>
        <v>149105.21</v>
      </c>
    </row>
    <row r="55" spans="2:8" ht="24" customHeight="1" thickBot="1">
      <c r="B55" s="160"/>
      <c r="C55" s="166"/>
      <c r="D55" s="184" t="s">
        <v>12</v>
      </c>
      <c r="E55" s="185"/>
      <c r="F55" s="232"/>
      <c r="G55" s="257"/>
      <c r="H55" s="277"/>
    </row>
    <row r="56" spans="2:8" ht="35.25" customHeight="1" thickBot="1">
      <c r="B56" s="71">
        <v>14</v>
      </c>
      <c r="C56" s="80" t="s">
        <v>40</v>
      </c>
      <c r="D56" s="99" t="s">
        <v>12</v>
      </c>
      <c r="E56" s="100"/>
      <c r="F56" s="101">
        <v>0</v>
      </c>
      <c r="G56" s="102" t="s">
        <v>19</v>
      </c>
      <c r="H56" s="286">
        <f>SUM(D56:D56,F56:F56)</f>
        <v>0</v>
      </c>
    </row>
    <row r="57" spans="2:8" ht="27.75" customHeight="1">
      <c r="B57" s="159">
        <v>15</v>
      </c>
      <c r="C57" s="164" t="s">
        <v>27</v>
      </c>
      <c r="D57" s="93">
        <v>895647.64000000013</v>
      </c>
      <c r="E57" s="94" t="s">
        <v>49</v>
      </c>
      <c r="F57" s="120">
        <v>83250.5</v>
      </c>
      <c r="G57" s="18" t="s">
        <v>88</v>
      </c>
      <c r="H57" s="268">
        <f>SUM(D57:D64,F57:F64)</f>
        <v>988700.11000000022</v>
      </c>
    </row>
    <row r="58" spans="2:8" ht="27.75" customHeight="1">
      <c r="B58" s="163"/>
      <c r="C58" s="165"/>
      <c r="D58" s="118" t="s">
        <v>12</v>
      </c>
      <c r="E58" s="119"/>
      <c r="F58" s="121">
        <v>3660.25</v>
      </c>
      <c r="G58" s="23" t="s">
        <v>64</v>
      </c>
      <c r="H58" s="269"/>
    </row>
    <row r="59" spans="2:8" ht="27.75" customHeight="1">
      <c r="B59" s="163"/>
      <c r="C59" s="165"/>
      <c r="D59" s="144"/>
      <c r="E59" s="142"/>
      <c r="F59" s="121">
        <v>3448.5</v>
      </c>
      <c r="G59" s="23" t="s">
        <v>65</v>
      </c>
      <c r="H59" s="269"/>
    </row>
    <row r="60" spans="2:8" ht="49">
      <c r="B60" s="163"/>
      <c r="C60" s="165"/>
      <c r="D60" s="144"/>
      <c r="E60" s="142"/>
      <c r="F60" s="121">
        <v>1512.5</v>
      </c>
      <c r="G60" s="122" t="s">
        <v>66</v>
      </c>
      <c r="H60" s="269"/>
    </row>
    <row r="61" spans="2:8" ht="27.75" customHeight="1">
      <c r="B61" s="163"/>
      <c r="C61" s="165"/>
      <c r="D61" s="144"/>
      <c r="E61" s="142"/>
      <c r="F61" s="121">
        <v>290.39999999999998</v>
      </c>
      <c r="G61" s="23" t="s">
        <v>87</v>
      </c>
      <c r="H61" s="269"/>
    </row>
    <row r="62" spans="2:8" ht="33">
      <c r="B62" s="163"/>
      <c r="C62" s="165"/>
      <c r="D62" s="144"/>
      <c r="E62" s="142"/>
      <c r="F62" s="121">
        <v>295</v>
      </c>
      <c r="G62" s="122" t="s">
        <v>67</v>
      </c>
      <c r="H62" s="269"/>
    </row>
    <row r="63" spans="2:8" ht="33">
      <c r="B63" s="163"/>
      <c r="C63" s="165"/>
      <c r="D63" s="144"/>
      <c r="E63" s="142"/>
      <c r="F63" s="121">
        <v>297.66000000000003</v>
      </c>
      <c r="G63" s="122" t="s">
        <v>68</v>
      </c>
      <c r="H63" s="269"/>
    </row>
    <row r="64" spans="2:8" ht="34" thickBot="1">
      <c r="B64" s="163"/>
      <c r="C64" s="165"/>
      <c r="D64" s="145"/>
      <c r="E64" s="143"/>
      <c r="F64" s="121">
        <v>297.66000000000003</v>
      </c>
      <c r="G64" s="122" t="s">
        <v>69</v>
      </c>
      <c r="H64" s="269"/>
    </row>
    <row r="65" spans="2:8" ht="23.25" customHeight="1">
      <c r="B65" s="159">
        <v>16</v>
      </c>
      <c r="C65" s="167" t="s">
        <v>28</v>
      </c>
      <c r="D65" s="81">
        <v>34401.51</v>
      </c>
      <c r="E65" s="103" t="s">
        <v>52</v>
      </c>
      <c r="F65" s="186">
        <v>0</v>
      </c>
      <c r="G65" s="203" t="s">
        <v>19</v>
      </c>
      <c r="H65" s="287">
        <f>D65+F65</f>
        <v>34401.51</v>
      </c>
    </row>
    <row r="66" spans="2:8" ht="23.25" customHeight="1" thickBot="1">
      <c r="B66" s="160"/>
      <c r="C66" s="169"/>
      <c r="D66" s="182" t="s">
        <v>12</v>
      </c>
      <c r="E66" s="183"/>
      <c r="F66" s="187"/>
      <c r="G66" s="204"/>
      <c r="H66" s="288"/>
    </row>
    <row r="67" spans="2:8" ht="24.75" customHeight="1">
      <c r="B67" s="159">
        <v>17</v>
      </c>
      <c r="C67" s="164" t="s">
        <v>29</v>
      </c>
      <c r="D67" s="25">
        <v>36100.39</v>
      </c>
      <c r="E67" s="18" t="s">
        <v>52</v>
      </c>
      <c r="F67" s="194">
        <v>0</v>
      </c>
      <c r="G67" s="205" t="s">
        <v>19</v>
      </c>
      <c r="H67" s="275">
        <f>SUM(D67:D68,F67:F68)</f>
        <v>36100.39</v>
      </c>
    </row>
    <row r="68" spans="2:8" ht="24.75" customHeight="1" thickBot="1">
      <c r="B68" s="160"/>
      <c r="C68" s="166"/>
      <c r="D68" s="173" t="s">
        <v>12</v>
      </c>
      <c r="E68" s="174"/>
      <c r="F68" s="195"/>
      <c r="G68" s="206"/>
      <c r="H68" s="277"/>
    </row>
    <row r="69" spans="2:8" ht="35.25" customHeight="1" thickBot="1">
      <c r="B69" s="71">
        <v>18</v>
      </c>
      <c r="C69" s="74" t="s">
        <v>41</v>
      </c>
      <c r="D69" s="54">
        <v>11999.93</v>
      </c>
      <c r="E69" s="55" t="s">
        <v>52</v>
      </c>
      <c r="F69" s="69"/>
      <c r="G69" s="76"/>
      <c r="H69" s="289">
        <f>D69+F69</f>
        <v>11999.93</v>
      </c>
    </row>
    <row r="70" spans="2:8" ht="24.75" customHeight="1">
      <c r="B70" s="162">
        <v>19</v>
      </c>
      <c r="C70" s="164" t="s">
        <v>17</v>
      </c>
      <c r="D70" s="25">
        <v>328731.08999999997</v>
      </c>
      <c r="E70" s="18" t="s">
        <v>49</v>
      </c>
      <c r="F70" s="238">
        <v>1996.5</v>
      </c>
      <c r="G70" s="205" t="s">
        <v>56</v>
      </c>
      <c r="H70" s="268">
        <f>D70+F70+D71</f>
        <v>355502.33999999997</v>
      </c>
    </row>
    <row r="71" spans="2:8" ht="24.75" customHeight="1">
      <c r="B71" s="162"/>
      <c r="C71" s="165"/>
      <c r="D71" s="87">
        <v>24774.75</v>
      </c>
      <c r="E71" s="88" t="s">
        <v>52</v>
      </c>
      <c r="F71" s="239"/>
      <c r="G71" s="237"/>
      <c r="H71" s="269"/>
    </row>
    <row r="72" spans="2:8" ht="24.75" customHeight="1" thickBot="1">
      <c r="B72" s="162"/>
      <c r="C72" s="165"/>
      <c r="D72" s="173" t="s">
        <v>12</v>
      </c>
      <c r="E72" s="174"/>
      <c r="F72" s="240"/>
      <c r="G72" s="229"/>
      <c r="H72" s="269"/>
    </row>
    <row r="73" spans="2:8" ht="35.25" customHeight="1" thickBot="1">
      <c r="B73" s="71">
        <v>20</v>
      </c>
      <c r="C73" s="74" t="s">
        <v>42</v>
      </c>
      <c r="D73" s="28">
        <v>5082</v>
      </c>
      <c r="E73" s="21" t="s">
        <v>52</v>
      </c>
      <c r="F73" s="72"/>
      <c r="G73" s="77"/>
      <c r="H73" s="289">
        <f>D73+F73</f>
        <v>5082</v>
      </c>
    </row>
    <row r="74" spans="2:8" ht="24.75" customHeight="1">
      <c r="B74" s="159">
        <v>21</v>
      </c>
      <c r="C74" s="164" t="s">
        <v>30</v>
      </c>
      <c r="D74" s="50">
        <v>165870.74</v>
      </c>
      <c r="E74" s="49" t="s">
        <v>46</v>
      </c>
      <c r="F74" s="58">
        <v>598.95000000000005</v>
      </c>
      <c r="G74" s="123" t="s">
        <v>70</v>
      </c>
      <c r="H74" s="275">
        <f>SUM(D74:D76,F74:F76)</f>
        <v>194771.34</v>
      </c>
    </row>
    <row r="75" spans="2:8" ht="24.75" customHeight="1">
      <c r="B75" s="163"/>
      <c r="C75" s="165"/>
      <c r="D75" s="52">
        <v>28101.65</v>
      </c>
      <c r="E75" s="51" t="s">
        <v>52</v>
      </c>
      <c r="F75" s="258">
        <v>200</v>
      </c>
      <c r="G75" s="260" t="s">
        <v>71</v>
      </c>
      <c r="H75" s="276"/>
    </row>
    <row r="76" spans="2:8" ht="24.75" customHeight="1" thickBot="1">
      <c r="B76" s="163"/>
      <c r="C76" s="166"/>
      <c r="D76" s="52" t="s">
        <v>12</v>
      </c>
      <c r="E76" s="59"/>
      <c r="F76" s="259"/>
      <c r="G76" s="261"/>
      <c r="H76" s="276"/>
    </row>
    <row r="77" spans="2:8" ht="24.75" customHeight="1">
      <c r="B77" s="159">
        <v>22</v>
      </c>
      <c r="C77" s="170" t="s">
        <v>31</v>
      </c>
      <c r="D77" s="86">
        <v>18718.7</v>
      </c>
      <c r="E77" s="149" t="s">
        <v>52</v>
      </c>
      <c r="F77" s="190">
        <v>0</v>
      </c>
      <c r="G77" s="192" t="s">
        <v>19</v>
      </c>
      <c r="H77" s="273">
        <f>SUM(D77:D78,F77:F78)</f>
        <v>18718.7</v>
      </c>
    </row>
    <row r="78" spans="2:8" ht="24.75" customHeight="1" thickBot="1">
      <c r="B78" s="163"/>
      <c r="C78" s="170"/>
      <c r="D78" s="150" t="s">
        <v>12</v>
      </c>
      <c r="E78" s="151"/>
      <c r="F78" s="191"/>
      <c r="G78" s="193"/>
      <c r="H78" s="278"/>
    </row>
    <row r="79" spans="2:8" ht="34">
      <c r="B79" s="159">
        <v>23</v>
      </c>
      <c r="C79" s="164" t="s">
        <v>21</v>
      </c>
      <c r="D79" s="50">
        <v>95273.41</v>
      </c>
      <c r="E79" s="49" t="s">
        <v>49</v>
      </c>
      <c r="F79" s="130">
        <v>5445</v>
      </c>
      <c r="G79" s="65" t="s">
        <v>81</v>
      </c>
      <c r="H79" s="275">
        <f>D79+F79+F80+F81</f>
        <v>103803.91</v>
      </c>
    </row>
    <row r="80" spans="2:8" ht="23.25" customHeight="1">
      <c r="B80" s="163"/>
      <c r="C80" s="165"/>
      <c r="D80" s="89" t="s">
        <v>12</v>
      </c>
      <c r="E80" s="90"/>
      <c r="F80" s="131">
        <v>1173.7</v>
      </c>
      <c r="G80" s="133" t="s">
        <v>80</v>
      </c>
      <c r="H80" s="276"/>
    </row>
    <row r="81" spans="2:8" ht="23.25" customHeight="1" thickBot="1">
      <c r="B81" s="160"/>
      <c r="C81" s="166"/>
      <c r="D81" s="89"/>
      <c r="E81" s="90"/>
      <c r="F81" s="132">
        <v>1911.8</v>
      </c>
      <c r="G81" s="128" t="s">
        <v>76</v>
      </c>
      <c r="H81" s="277"/>
    </row>
    <row r="82" spans="2:8" ht="35.25" customHeight="1" thickBot="1">
      <c r="B82" s="71">
        <v>24</v>
      </c>
      <c r="C82" s="74" t="s">
        <v>32</v>
      </c>
      <c r="D82" s="54">
        <v>26909.64</v>
      </c>
      <c r="E82" s="55" t="s">
        <v>46</v>
      </c>
      <c r="F82" s="24"/>
      <c r="G82" s="66"/>
      <c r="H82" s="289">
        <f>SUM(D82:D82,F82:F82)</f>
        <v>26909.64</v>
      </c>
    </row>
    <row r="83" spans="2:8" ht="35.25" customHeight="1" thickBot="1">
      <c r="B83" s="3">
        <v>25</v>
      </c>
      <c r="C83" s="34" t="s">
        <v>33</v>
      </c>
      <c r="D83" s="48">
        <v>79145.37</v>
      </c>
      <c r="E83" s="41" t="s">
        <v>46</v>
      </c>
      <c r="F83" s="32"/>
      <c r="G83" s="29"/>
      <c r="H83" s="290">
        <f>D83+F83</f>
        <v>79145.37</v>
      </c>
    </row>
    <row r="84" spans="2:8" ht="35.25" customHeight="1" thickBot="1">
      <c r="B84" s="12">
        <v>26</v>
      </c>
      <c r="C84" s="35" t="s">
        <v>18</v>
      </c>
      <c r="D84" s="42">
        <v>65037.5</v>
      </c>
      <c r="E84" s="43" t="s">
        <v>49</v>
      </c>
      <c r="F84" s="31"/>
      <c r="G84" s="30"/>
      <c r="H84" s="291">
        <f>D84+F84</f>
        <v>65037.5</v>
      </c>
    </row>
    <row r="85" spans="2:8" ht="21.75" customHeight="1">
      <c r="B85" s="159">
        <v>27</v>
      </c>
      <c r="C85" s="164" t="s">
        <v>34</v>
      </c>
      <c r="D85" s="25">
        <v>70711.67</v>
      </c>
      <c r="E85" s="18" t="s">
        <v>46</v>
      </c>
      <c r="F85" s="120">
        <v>1427.8</v>
      </c>
      <c r="G85" s="127" t="s">
        <v>77</v>
      </c>
      <c r="H85" s="268">
        <f>SUM(D85:D87,F85:F87)</f>
        <v>77511.070000000007</v>
      </c>
    </row>
    <row r="86" spans="2:8" ht="21.75" customHeight="1">
      <c r="B86" s="163"/>
      <c r="C86" s="165"/>
      <c r="D86" s="87">
        <v>3339.6</v>
      </c>
      <c r="E86" s="20" t="s">
        <v>52</v>
      </c>
      <c r="F86" s="250">
        <v>2032</v>
      </c>
      <c r="G86" s="248" t="s">
        <v>76</v>
      </c>
      <c r="H86" s="269"/>
    </row>
    <row r="87" spans="2:8" ht="21.75" customHeight="1" thickBot="1">
      <c r="B87" s="160"/>
      <c r="C87" s="165"/>
      <c r="D87" s="173" t="s">
        <v>12</v>
      </c>
      <c r="E87" s="174"/>
      <c r="F87" s="251"/>
      <c r="G87" s="249"/>
      <c r="H87" s="270"/>
    </row>
    <row r="88" spans="2:8" ht="23.25" customHeight="1">
      <c r="B88" s="159">
        <v>28</v>
      </c>
      <c r="C88" s="157" t="s">
        <v>35</v>
      </c>
      <c r="D88" s="37">
        <v>322462.88</v>
      </c>
      <c r="E88" s="21" t="s">
        <v>46</v>
      </c>
      <c r="F88" s="140">
        <v>5808</v>
      </c>
      <c r="G88" s="141" t="s">
        <v>84</v>
      </c>
      <c r="H88" s="292">
        <f>SUM(D88,F88:F90)</f>
        <v>336595.68</v>
      </c>
    </row>
    <row r="89" spans="2:8" ht="27" customHeight="1">
      <c r="B89" s="163"/>
      <c r="C89" s="170"/>
      <c r="D89" s="136" t="s">
        <v>12</v>
      </c>
      <c r="E89" s="137"/>
      <c r="F89" s="116">
        <v>5929</v>
      </c>
      <c r="G89" s="117" t="s">
        <v>83</v>
      </c>
      <c r="H89" s="293"/>
    </row>
    <row r="90" spans="2:8" ht="23.25" customHeight="1" thickBot="1">
      <c r="B90" s="160"/>
      <c r="C90" s="158"/>
      <c r="D90" s="233"/>
      <c r="E90" s="234"/>
      <c r="F90" s="138">
        <v>2395.8000000000002</v>
      </c>
      <c r="G90" s="139" t="s">
        <v>62</v>
      </c>
      <c r="H90" s="293"/>
    </row>
    <row r="91" spans="2:8" ht="35.25" customHeight="1" thickBot="1">
      <c r="B91" s="71">
        <v>29</v>
      </c>
      <c r="C91" s="75" t="s">
        <v>43</v>
      </c>
      <c r="D91" s="17">
        <v>14996.6</v>
      </c>
      <c r="E91" s="18" t="s">
        <v>52</v>
      </c>
      <c r="F91" s="70"/>
      <c r="G91" s="73"/>
      <c r="H91" s="294">
        <f>SUM(D91,F91:F91)</f>
        <v>14996.6</v>
      </c>
    </row>
    <row r="92" spans="2:8" ht="23.25" customHeight="1">
      <c r="B92" s="159">
        <v>30</v>
      </c>
      <c r="C92" s="157" t="s">
        <v>36</v>
      </c>
      <c r="D92" s="37">
        <v>4849.68</v>
      </c>
      <c r="E92" s="21" t="s">
        <v>52</v>
      </c>
      <c r="F92" s="175">
        <v>0</v>
      </c>
      <c r="G92" s="243" t="s">
        <v>19</v>
      </c>
      <c r="H92" s="292">
        <f>SUM(D92,F92:F93)</f>
        <v>4849.68</v>
      </c>
    </row>
    <row r="93" spans="2:8" ht="23.25" customHeight="1" thickBot="1">
      <c r="B93" s="160"/>
      <c r="C93" s="158"/>
      <c r="D93" s="155" t="s">
        <v>12</v>
      </c>
      <c r="E93" s="156"/>
      <c r="F93" s="176"/>
      <c r="G93" s="244"/>
      <c r="H93" s="293"/>
    </row>
    <row r="94" spans="2:8" ht="34">
      <c r="B94" s="159">
        <v>31</v>
      </c>
      <c r="C94" s="164" t="s">
        <v>14</v>
      </c>
      <c r="D94" s="25">
        <v>128313.22</v>
      </c>
      <c r="E94" s="57" t="s">
        <v>46</v>
      </c>
      <c r="F94" s="58">
        <v>5445</v>
      </c>
      <c r="G94" s="65" t="s">
        <v>81</v>
      </c>
      <c r="H94" s="275">
        <f>SUM(D94:D96,F94:F96)</f>
        <v>137891.01999999999</v>
      </c>
    </row>
    <row r="95" spans="2:8" ht="22.5" customHeight="1">
      <c r="B95" s="163"/>
      <c r="C95" s="165"/>
      <c r="D95" s="135" t="s">
        <v>12</v>
      </c>
      <c r="E95" s="134"/>
      <c r="F95" s="60">
        <v>2032.8</v>
      </c>
      <c r="G95" s="129" t="s">
        <v>76</v>
      </c>
      <c r="H95" s="276"/>
    </row>
    <row r="96" spans="2:8" ht="22.5" customHeight="1" thickBot="1">
      <c r="B96" s="163"/>
      <c r="C96" s="165"/>
      <c r="D96" s="235"/>
      <c r="E96" s="236"/>
      <c r="F96" s="60">
        <v>2100</v>
      </c>
      <c r="G96" s="64" t="s">
        <v>82</v>
      </c>
      <c r="H96" s="276"/>
    </row>
    <row r="97" spans="2:9" ht="23.25" customHeight="1">
      <c r="B97" s="159">
        <v>32</v>
      </c>
      <c r="C97" s="157" t="s">
        <v>45</v>
      </c>
      <c r="D97" s="37">
        <v>30704.05</v>
      </c>
      <c r="E97" s="21" t="s">
        <v>46</v>
      </c>
      <c r="F97" s="175">
        <v>0</v>
      </c>
      <c r="G97" s="243" t="s">
        <v>19</v>
      </c>
      <c r="H97" s="292">
        <f>SUM(D97,F97:F98)</f>
        <v>30704.05</v>
      </c>
    </row>
    <row r="98" spans="2:9" ht="23.25" customHeight="1" thickBot="1">
      <c r="B98" s="160"/>
      <c r="C98" s="158"/>
      <c r="D98" s="155" t="s">
        <v>12</v>
      </c>
      <c r="E98" s="156"/>
      <c r="F98" s="176"/>
      <c r="G98" s="244"/>
      <c r="H98" s="293"/>
    </row>
    <row r="99" spans="2:9" ht="35.25" customHeight="1" thickBot="1">
      <c r="B99" s="71">
        <v>33</v>
      </c>
      <c r="C99" s="75" t="s">
        <v>37</v>
      </c>
      <c r="D99" s="17">
        <v>35194.300000000003</v>
      </c>
      <c r="E99" s="18" t="s">
        <v>52</v>
      </c>
      <c r="F99" s="70"/>
      <c r="G99" s="73"/>
      <c r="H99" s="294">
        <f>SUM(D99,F99:F99)</f>
        <v>35194.300000000003</v>
      </c>
    </row>
    <row r="100" spans="2:9" ht="30" customHeight="1">
      <c r="B100" s="162">
        <v>34</v>
      </c>
      <c r="C100" s="167" t="s">
        <v>44</v>
      </c>
      <c r="D100" s="81">
        <v>63283.519999999997</v>
      </c>
      <c r="E100" s="103" t="s">
        <v>51</v>
      </c>
      <c r="F100" s="186">
        <v>5801.95</v>
      </c>
      <c r="G100" s="262" t="s">
        <v>63</v>
      </c>
      <c r="H100" s="287">
        <f>SUM(D100:D103,F100:F103)</f>
        <v>82434.489999999991</v>
      </c>
    </row>
    <row r="101" spans="2:9" ht="23.25" customHeight="1">
      <c r="B101" s="162"/>
      <c r="C101" s="168"/>
      <c r="D101" s="104">
        <v>7436.66</v>
      </c>
      <c r="E101" s="105" t="s">
        <v>52</v>
      </c>
      <c r="F101" s="266"/>
      <c r="G101" s="267"/>
      <c r="H101" s="295"/>
    </row>
    <row r="102" spans="2:9" ht="23.25" customHeight="1">
      <c r="B102" s="162"/>
      <c r="C102" s="168"/>
      <c r="D102" s="95">
        <v>3879.56</v>
      </c>
      <c r="E102" s="85" t="s">
        <v>46</v>
      </c>
      <c r="F102" s="263">
        <v>2032.8</v>
      </c>
      <c r="G102" s="264" t="s">
        <v>62</v>
      </c>
      <c r="H102" s="295"/>
    </row>
    <row r="103" spans="2:9" ht="23.25" customHeight="1" thickBot="1">
      <c r="B103" s="162"/>
      <c r="C103" s="169"/>
      <c r="D103" s="225" t="s">
        <v>12</v>
      </c>
      <c r="E103" s="226"/>
      <c r="F103" s="187"/>
      <c r="G103" s="265"/>
      <c r="H103" s="288"/>
      <c r="I103" s="152"/>
    </row>
    <row r="104" spans="2:9" ht="17" thickBot="1"/>
    <row r="105" spans="2:9" ht="18" thickBot="1">
      <c r="C105" s="36" t="s">
        <v>2</v>
      </c>
      <c r="D105" s="171">
        <f>SUM(D7:D103)</f>
        <v>3379457.3000000007</v>
      </c>
      <c r="E105" s="172"/>
      <c r="F105" s="171">
        <f>SUM(F7:F103)</f>
        <v>177193.64999999997</v>
      </c>
      <c r="G105" s="172"/>
      <c r="H105" s="154">
        <f>SUM(H7:H103)</f>
        <v>3554412.45</v>
      </c>
    </row>
    <row r="106" spans="2:9">
      <c r="C106" s="11"/>
      <c r="D106" s="14"/>
      <c r="E106" s="14"/>
      <c r="F106" s="4"/>
      <c r="G106" s="14"/>
      <c r="H106" s="15"/>
      <c r="I106" s="152"/>
    </row>
    <row r="107" spans="2:9" ht="43.25" customHeight="1">
      <c r="C107" s="161" t="s">
        <v>7</v>
      </c>
      <c r="D107" s="161"/>
      <c r="E107" s="161"/>
      <c r="F107" s="161"/>
      <c r="G107" s="33"/>
      <c r="H107" s="15"/>
    </row>
    <row r="108" spans="2:9">
      <c r="C108" s="33" t="s">
        <v>13</v>
      </c>
      <c r="D108" s="33"/>
      <c r="E108" s="33"/>
      <c r="F108" s="62"/>
      <c r="G108" s="33"/>
      <c r="H108" s="6"/>
    </row>
    <row r="109" spans="2:9">
      <c r="C109" s="33"/>
      <c r="D109" s="33"/>
      <c r="E109" s="153"/>
      <c r="F109" s="62"/>
      <c r="G109" s="33"/>
    </row>
    <row r="110" spans="2:9">
      <c r="F110" s="4"/>
      <c r="G110" s="14"/>
    </row>
    <row r="111" spans="2:9" ht="17">
      <c r="C111" s="68" t="s">
        <v>89</v>
      </c>
      <c r="F111" s="4"/>
      <c r="G111" s="14"/>
    </row>
    <row r="112" spans="2:9" ht="17">
      <c r="C112" s="68" t="s">
        <v>23</v>
      </c>
      <c r="F112" s="4"/>
      <c r="G112" s="14"/>
    </row>
    <row r="113" spans="6:7">
      <c r="F113" s="63"/>
      <c r="G113" s="16"/>
    </row>
    <row r="114" spans="6:7">
      <c r="F114" s="4"/>
      <c r="G114" s="14"/>
    </row>
    <row r="115" spans="6:7">
      <c r="F115" s="4"/>
      <c r="G115" s="14"/>
    </row>
    <row r="116" spans="6:7">
      <c r="F116" s="4"/>
      <c r="G116" s="14"/>
    </row>
    <row r="118" spans="6:7">
      <c r="F118" s="4"/>
      <c r="G118" s="14"/>
    </row>
  </sheetData>
  <mergeCells count="144">
    <mergeCell ref="G17:G18"/>
    <mergeCell ref="F17:F18"/>
    <mergeCell ref="G44:G45"/>
    <mergeCell ref="F44:F45"/>
    <mergeCell ref="G52:G53"/>
    <mergeCell ref="F52:F53"/>
    <mergeCell ref="F54:F55"/>
    <mergeCell ref="G54:G55"/>
    <mergeCell ref="F75:F76"/>
    <mergeCell ref="G75:G76"/>
    <mergeCell ref="D103:E103"/>
    <mergeCell ref="G31:G32"/>
    <mergeCell ref="G33:G38"/>
    <mergeCell ref="G48:G50"/>
    <mergeCell ref="F48:F50"/>
    <mergeCell ref="D87:E87"/>
    <mergeCell ref="D90:E90"/>
    <mergeCell ref="D96:E96"/>
    <mergeCell ref="G70:G72"/>
    <mergeCell ref="F70:F72"/>
    <mergeCell ref="D47:E47"/>
    <mergeCell ref="D50:E50"/>
    <mergeCell ref="D68:E68"/>
    <mergeCell ref="D72:E72"/>
    <mergeCell ref="G92:G93"/>
    <mergeCell ref="G97:G98"/>
    <mergeCell ref="F86:F87"/>
    <mergeCell ref="G86:G87"/>
    <mergeCell ref="F100:F101"/>
    <mergeCell ref="G100:G101"/>
    <mergeCell ref="F102:F103"/>
    <mergeCell ref="G102:G103"/>
    <mergeCell ref="H5:H6"/>
    <mergeCell ref="G5:G6"/>
    <mergeCell ref="H7:H15"/>
    <mergeCell ref="G7:G15"/>
    <mergeCell ref="H22:H25"/>
    <mergeCell ref="B7:B15"/>
    <mergeCell ref="C7:C15"/>
    <mergeCell ref="F5:F6"/>
    <mergeCell ref="F41:F42"/>
    <mergeCell ref="D41:D42"/>
    <mergeCell ref="D5:D6"/>
    <mergeCell ref="C5:C6"/>
    <mergeCell ref="E5:E6"/>
    <mergeCell ref="B16:B18"/>
    <mergeCell ref="C31:C32"/>
    <mergeCell ref="C41:C42"/>
    <mergeCell ref="E41:E42"/>
    <mergeCell ref="B31:B32"/>
    <mergeCell ref="F26:F30"/>
    <mergeCell ref="F33:F38"/>
    <mergeCell ref="H33:H38"/>
    <mergeCell ref="C26:C30"/>
    <mergeCell ref="D19:E19"/>
    <mergeCell ref="B33:B38"/>
    <mergeCell ref="G26:G30"/>
    <mergeCell ref="H43:H45"/>
    <mergeCell ref="G41:G42"/>
    <mergeCell ref="H41:H42"/>
    <mergeCell ref="H54:H55"/>
    <mergeCell ref="H67:H68"/>
    <mergeCell ref="H48:H50"/>
    <mergeCell ref="G65:G66"/>
    <mergeCell ref="G46:G47"/>
    <mergeCell ref="G67:G68"/>
    <mergeCell ref="H94:H96"/>
    <mergeCell ref="H74:H76"/>
    <mergeCell ref="H77:H78"/>
    <mergeCell ref="G77:G78"/>
    <mergeCell ref="B70:B72"/>
    <mergeCell ref="F67:F68"/>
    <mergeCell ref="C79:C81"/>
    <mergeCell ref="B79:B81"/>
    <mergeCell ref="H65:H66"/>
    <mergeCell ref="C22:C25"/>
    <mergeCell ref="B22:B25"/>
    <mergeCell ref="D20:E20"/>
    <mergeCell ref="F7:F15"/>
    <mergeCell ref="B92:B93"/>
    <mergeCell ref="C92:C93"/>
    <mergeCell ref="F92:F93"/>
    <mergeCell ref="C65:C66"/>
    <mergeCell ref="D66:E66"/>
    <mergeCell ref="D55:E55"/>
    <mergeCell ref="F65:F66"/>
    <mergeCell ref="F46:F47"/>
    <mergeCell ref="B43:B45"/>
    <mergeCell ref="B65:B66"/>
    <mergeCell ref="C67:C68"/>
    <mergeCell ref="B67:B68"/>
    <mergeCell ref="B77:B78"/>
    <mergeCell ref="C77:C78"/>
    <mergeCell ref="C74:C76"/>
    <mergeCell ref="C70:C72"/>
    <mergeCell ref="F77:F78"/>
    <mergeCell ref="H16:H18"/>
    <mergeCell ref="C16:C18"/>
    <mergeCell ref="D105:E105"/>
    <mergeCell ref="F105:G105"/>
    <mergeCell ref="C88:C90"/>
    <mergeCell ref="H88:H90"/>
    <mergeCell ref="H70:H72"/>
    <mergeCell ref="H46:H47"/>
    <mergeCell ref="H57:H64"/>
    <mergeCell ref="H85:H87"/>
    <mergeCell ref="H31:H32"/>
    <mergeCell ref="H26:H30"/>
    <mergeCell ref="H51:H53"/>
    <mergeCell ref="C43:C45"/>
    <mergeCell ref="C100:C103"/>
    <mergeCell ref="D45:E45"/>
    <mergeCell ref="H100:H103"/>
    <mergeCell ref="H92:H93"/>
    <mergeCell ref="D93:E93"/>
    <mergeCell ref="C97:C98"/>
    <mergeCell ref="C94:C96"/>
    <mergeCell ref="C85:C87"/>
    <mergeCell ref="C46:C47"/>
    <mergeCell ref="F97:F98"/>
    <mergeCell ref="H97:H98"/>
    <mergeCell ref="D98:E98"/>
    <mergeCell ref="C20:C21"/>
    <mergeCell ref="B20:B21"/>
    <mergeCell ref="H20:H21"/>
    <mergeCell ref="H79:H81"/>
    <mergeCell ref="C107:F107"/>
    <mergeCell ref="B100:B103"/>
    <mergeCell ref="B85:B87"/>
    <mergeCell ref="B88:B90"/>
    <mergeCell ref="B94:B96"/>
    <mergeCell ref="B74:B76"/>
    <mergeCell ref="B46:B47"/>
    <mergeCell ref="C57:C64"/>
    <mergeCell ref="B48:B50"/>
    <mergeCell ref="C48:C50"/>
    <mergeCell ref="B57:B64"/>
    <mergeCell ref="B51:B53"/>
    <mergeCell ref="C51:C53"/>
    <mergeCell ref="C54:C55"/>
    <mergeCell ref="B54:B55"/>
    <mergeCell ref="B97:B98"/>
    <mergeCell ref="B26:B30"/>
    <mergeCell ref="C33:C38"/>
  </mergeCells>
  <pageMargins left="0.7" right="0.7" top="0.75" bottom="0.75" header="0.3" footer="0.3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BARDINA VIDAL, MARIA ANGELS</cp:lastModifiedBy>
  <cp:lastPrinted>2026-01-13T11:34:09Z</cp:lastPrinted>
  <dcterms:created xsi:type="dcterms:W3CDTF">2021-01-12T14:57:46Z</dcterms:created>
  <dcterms:modified xsi:type="dcterms:W3CDTF">2026-03-12T15:57:22Z</dcterms:modified>
</cp:coreProperties>
</file>